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674" activeTab="0"/>
  </bookViews>
  <sheets>
    <sheet name="農集排起債償還表" sheetId="1" r:id="rId1"/>
    <sheet name="公共下水道起債償還表" sheetId="2" r:id="rId2"/>
    <sheet name="上水道起債償還表" sheetId="3" r:id="rId3"/>
    <sheet name="一般会計起債償還" sheetId="4" r:id="rId4"/>
    <sheet name="資金繰り検討表" sheetId="5" r:id="rId5"/>
  </sheets>
  <definedNames/>
  <calcPr fullCalcOnLoad="1"/>
</workbook>
</file>

<file path=xl/sharedStrings.xml><?xml version="1.0" encoding="utf-8"?>
<sst xmlns="http://schemas.openxmlformats.org/spreadsheetml/2006/main" count="195" uniqueCount="35">
  <si>
    <t>農集排事業　起債償還</t>
  </si>
  <si>
    <t>年</t>
  </si>
  <si>
    <t>元金</t>
  </si>
  <si>
    <t>利子</t>
  </si>
  <si>
    <t>合計</t>
  </si>
  <si>
    <t>農集排起債償還</t>
  </si>
  <si>
    <t>資金繰り検討表</t>
  </si>
  <si>
    <t>交付金</t>
  </si>
  <si>
    <t>町負担</t>
  </si>
  <si>
    <t>真田処理区　起債償還</t>
  </si>
  <si>
    <t>菅平処理区　起債償還</t>
  </si>
  <si>
    <t>単位：千円</t>
  </si>
  <si>
    <t>単位：円</t>
  </si>
  <si>
    <t>単位：千円</t>
  </si>
  <si>
    <t>公共下水道真田処理区</t>
  </si>
  <si>
    <t>公共下水道菅平処理区</t>
  </si>
  <si>
    <t>交付金掛け率　0.647</t>
  </si>
  <si>
    <t>交付金掛け率　0.639</t>
  </si>
  <si>
    <t>最大負担</t>
  </si>
  <si>
    <t>下水道関係</t>
  </si>
  <si>
    <t>年次</t>
  </si>
  <si>
    <t>真田水道事業　起債償還</t>
  </si>
  <si>
    <t>菅平高原上水道事業　起債償還</t>
  </si>
  <si>
    <t>一般会計起債償還表</t>
  </si>
  <si>
    <t>年度</t>
  </si>
  <si>
    <t>償還見込額計</t>
  </si>
  <si>
    <t>普通会計起債償還</t>
  </si>
  <si>
    <t>交付金掛け率　0.648</t>
  </si>
  <si>
    <t>最大値</t>
  </si>
  <si>
    <t>平成16年度</t>
  </si>
  <si>
    <t>最大年</t>
  </si>
  <si>
    <t>町水道起債償還</t>
  </si>
  <si>
    <t>高原水道起債償還</t>
  </si>
  <si>
    <t>交付金掛け率　0.025</t>
  </si>
  <si>
    <t>平成13年度対比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</si>
</sst>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8" fontId="5" fillId="0" borderId="5" xfId="17" applyFont="1" applyBorder="1" applyAlignment="1">
      <alignment/>
    </xf>
    <xf numFmtId="38" fontId="5" fillId="0" borderId="6" xfId="17" applyFont="1" applyBorder="1" applyAlignment="1">
      <alignment/>
    </xf>
    <xf numFmtId="0" fontId="5" fillId="0" borderId="7" xfId="0" applyFont="1" applyBorder="1" applyAlignment="1">
      <alignment horizontal="center"/>
    </xf>
    <xf numFmtId="38" fontId="5" fillId="0" borderId="8" xfId="17" applyFont="1" applyBorder="1" applyAlignment="1">
      <alignment/>
    </xf>
    <xf numFmtId="0" fontId="5" fillId="0" borderId="0" xfId="0" applyFont="1" applyAlignment="1">
      <alignment/>
    </xf>
    <xf numFmtId="38" fontId="5" fillId="0" borderId="0" xfId="17" applyFont="1" applyAlignment="1">
      <alignment/>
    </xf>
    <xf numFmtId="38" fontId="5" fillId="0" borderId="2" xfId="17" applyFont="1" applyBorder="1" applyAlignment="1">
      <alignment horizontal="center"/>
    </xf>
    <xf numFmtId="38" fontId="5" fillId="0" borderId="3" xfId="17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5" fillId="0" borderId="0" xfId="17" applyFont="1" applyBorder="1" applyAlignment="1">
      <alignment/>
    </xf>
    <xf numFmtId="38" fontId="5" fillId="0" borderId="0" xfId="17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38" fontId="5" fillId="0" borderId="0" xfId="17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8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38" fontId="8" fillId="0" borderId="0" xfId="17" applyFont="1" applyAlignment="1">
      <alignment/>
    </xf>
    <xf numFmtId="0" fontId="5" fillId="0" borderId="0" xfId="0" applyFont="1" applyAlignment="1">
      <alignment horizontal="center"/>
    </xf>
    <xf numFmtId="49" fontId="5" fillId="0" borderId="0" xfId="17" applyNumberFormat="1" applyFont="1" applyBorder="1" applyAlignment="1">
      <alignment horizontal="center"/>
    </xf>
    <xf numFmtId="38" fontId="5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178" fontId="0" fillId="0" borderId="0" xfId="15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38" fontId="5" fillId="0" borderId="0" xfId="17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A1" sqref="A1:J1"/>
    </sheetView>
  </sheetViews>
  <sheetFormatPr defaultColWidth="9.00390625" defaultRowHeight="13.5"/>
  <cols>
    <col min="1" max="1" width="4.75390625" style="0" customWidth="1"/>
    <col min="2" max="2" width="10.25390625" style="0" customWidth="1"/>
    <col min="3" max="3" width="11.25390625" style="0" customWidth="1"/>
    <col min="4" max="10" width="10.25390625" style="0" customWidth="1"/>
  </cols>
  <sheetData>
    <row r="1" spans="1:10" ht="2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ht="14.25" thickBot="1"/>
    <row r="3" spans="1:10" ht="13.5">
      <c r="A3" s="1" t="s">
        <v>1</v>
      </c>
      <c r="B3" s="2">
        <v>1</v>
      </c>
      <c r="C3" s="2">
        <f>B3+1</f>
        <v>2</v>
      </c>
      <c r="D3" s="2">
        <f aca="true" t="shared" si="0" ref="D3:J3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3">
        <f t="shared" si="0"/>
        <v>9</v>
      </c>
    </row>
    <row r="4" spans="1:10" ht="13.5">
      <c r="A4" s="4" t="s">
        <v>2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507042</v>
      </c>
      <c r="H4" s="5">
        <v>1682256</v>
      </c>
      <c r="I4" s="5">
        <v>6577985</v>
      </c>
      <c r="J4" s="6">
        <v>8636556</v>
      </c>
    </row>
    <row r="5" spans="1:10" ht="13.5">
      <c r="A5" s="4" t="s">
        <v>3</v>
      </c>
      <c r="B5" s="5">
        <v>937897</v>
      </c>
      <c r="C5" s="5">
        <v>4899177</v>
      </c>
      <c r="D5" s="5">
        <v>12410561</v>
      </c>
      <c r="E5" s="5">
        <v>14417407</v>
      </c>
      <c r="F5" s="5">
        <v>16980706</v>
      </c>
      <c r="G5" s="5">
        <v>22743987</v>
      </c>
      <c r="H5" s="5">
        <v>29095153</v>
      </c>
      <c r="I5" s="5">
        <v>30295795</v>
      </c>
      <c r="J5" s="6">
        <v>30412107</v>
      </c>
    </row>
    <row r="6" spans="1:10" ht="14.25" thickBot="1">
      <c r="A6" s="7" t="s">
        <v>4</v>
      </c>
      <c r="B6" s="8">
        <f>B4+B5</f>
        <v>937897</v>
      </c>
      <c r="C6" s="8">
        <f aca="true" t="shared" si="1" ref="C6:J6">C4+C5</f>
        <v>4899177</v>
      </c>
      <c r="D6" s="8">
        <f t="shared" si="1"/>
        <v>12410561</v>
      </c>
      <c r="E6" s="8">
        <f t="shared" si="1"/>
        <v>14417407</v>
      </c>
      <c r="F6" s="8">
        <f t="shared" si="1"/>
        <v>16980706</v>
      </c>
      <c r="G6" s="8">
        <f t="shared" si="1"/>
        <v>23251029</v>
      </c>
      <c r="H6" s="8">
        <f t="shared" si="1"/>
        <v>30777409</v>
      </c>
      <c r="I6" s="8">
        <f t="shared" si="1"/>
        <v>36873780</v>
      </c>
      <c r="J6" s="8">
        <f t="shared" si="1"/>
        <v>39048663</v>
      </c>
    </row>
    <row r="7" spans="1:10" ht="14.25" thickBot="1">
      <c r="A7" s="9"/>
      <c r="B7" s="10"/>
      <c r="C7" s="10"/>
      <c r="D7" s="10"/>
      <c r="E7" s="10"/>
      <c r="F7" s="10"/>
      <c r="G7" s="10"/>
      <c r="H7" s="10"/>
      <c r="I7" s="10"/>
      <c r="J7" s="10"/>
    </row>
    <row r="8" spans="1:10" ht="13.5">
      <c r="A8" s="1" t="s">
        <v>1</v>
      </c>
      <c r="B8" s="11">
        <f>J3+1</f>
        <v>10</v>
      </c>
      <c r="C8" s="11">
        <f>B8+1</f>
        <v>11</v>
      </c>
      <c r="D8" s="11">
        <f aca="true" t="shared" si="2" ref="D8:J8">C8+1</f>
        <v>12</v>
      </c>
      <c r="E8" s="11">
        <f t="shared" si="2"/>
        <v>13</v>
      </c>
      <c r="F8" s="11">
        <f t="shared" si="2"/>
        <v>14</v>
      </c>
      <c r="G8" s="11">
        <f t="shared" si="2"/>
        <v>15</v>
      </c>
      <c r="H8" s="11">
        <f t="shared" si="2"/>
        <v>16</v>
      </c>
      <c r="I8" s="11">
        <f t="shared" si="2"/>
        <v>17</v>
      </c>
      <c r="J8" s="12">
        <f t="shared" si="2"/>
        <v>18</v>
      </c>
    </row>
    <row r="9" spans="1:10" ht="13.5">
      <c r="A9" s="4" t="s">
        <v>2</v>
      </c>
      <c r="B9" s="5">
        <v>10872066</v>
      </c>
      <c r="C9" s="5">
        <v>14298559</v>
      </c>
      <c r="D9" s="5">
        <v>19219458</v>
      </c>
      <c r="E9" s="5">
        <v>21225514</v>
      </c>
      <c r="F9" s="5">
        <v>25117545</v>
      </c>
      <c r="G9" s="5">
        <v>31539875</v>
      </c>
      <c r="H9" s="5">
        <v>39460919</v>
      </c>
      <c r="I9" s="5">
        <v>56848539</v>
      </c>
      <c r="J9" s="6">
        <v>68074763</v>
      </c>
    </row>
    <row r="10" spans="1:10" ht="13.5">
      <c r="A10" s="4" t="s">
        <v>3</v>
      </c>
      <c r="B10" s="5">
        <v>32959014</v>
      </c>
      <c r="C10" s="5">
        <v>38590739</v>
      </c>
      <c r="D10" s="5">
        <v>46598274</v>
      </c>
      <c r="E10" s="5">
        <v>51440657</v>
      </c>
      <c r="F10" s="5">
        <v>52598356</v>
      </c>
      <c r="G10" s="5">
        <v>50788315</v>
      </c>
      <c r="H10" s="5">
        <v>49534166</v>
      </c>
      <c r="I10" s="5">
        <v>48077807</v>
      </c>
      <c r="J10" s="6">
        <v>46332521</v>
      </c>
    </row>
    <row r="11" spans="1:10" ht="14.25" thickBot="1">
      <c r="A11" s="7" t="s">
        <v>4</v>
      </c>
      <c r="B11" s="8">
        <f aca="true" t="shared" si="3" ref="B11:J11">B9+B10</f>
        <v>43831080</v>
      </c>
      <c r="C11" s="8">
        <f t="shared" si="3"/>
        <v>52889298</v>
      </c>
      <c r="D11" s="8">
        <f t="shared" si="3"/>
        <v>65817732</v>
      </c>
      <c r="E11" s="8">
        <f t="shared" si="3"/>
        <v>72666171</v>
      </c>
      <c r="F11" s="8">
        <f t="shared" si="3"/>
        <v>77715901</v>
      </c>
      <c r="G11" s="8">
        <f t="shared" si="3"/>
        <v>82328190</v>
      </c>
      <c r="H11" s="8">
        <f t="shared" si="3"/>
        <v>88995085</v>
      </c>
      <c r="I11" s="8">
        <f t="shared" si="3"/>
        <v>104926346</v>
      </c>
      <c r="J11" s="8">
        <f t="shared" si="3"/>
        <v>114407284</v>
      </c>
    </row>
    <row r="12" spans="1:10" ht="14.25" thickBot="1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3.5">
      <c r="A13" s="1" t="s">
        <v>1</v>
      </c>
      <c r="B13" s="11">
        <f>J8+1</f>
        <v>19</v>
      </c>
      <c r="C13" s="11">
        <f>B13+1</f>
        <v>20</v>
      </c>
      <c r="D13" s="11">
        <f aca="true" t="shared" si="4" ref="D13:J13">C13+1</f>
        <v>21</v>
      </c>
      <c r="E13" s="11">
        <f t="shared" si="4"/>
        <v>22</v>
      </c>
      <c r="F13" s="11">
        <f t="shared" si="4"/>
        <v>23</v>
      </c>
      <c r="G13" s="11">
        <f t="shared" si="4"/>
        <v>24</v>
      </c>
      <c r="H13" s="11">
        <f t="shared" si="4"/>
        <v>25</v>
      </c>
      <c r="I13" s="11">
        <f t="shared" si="4"/>
        <v>26</v>
      </c>
      <c r="J13" s="12">
        <f t="shared" si="4"/>
        <v>27</v>
      </c>
    </row>
    <row r="14" spans="1:10" ht="13.5">
      <c r="A14" s="4" t="s">
        <v>2</v>
      </c>
      <c r="B14" s="5">
        <v>70227490</v>
      </c>
      <c r="C14" s="5">
        <v>71875164</v>
      </c>
      <c r="D14" s="5">
        <v>73032533</v>
      </c>
      <c r="E14" s="5">
        <v>73218232</v>
      </c>
      <c r="F14" s="5">
        <v>74803845</v>
      </c>
      <c r="G14" s="5">
        <v>74988326</v>
      </c>
      <c r="H14" s="5">
        <v>77267385</v>
      </c>
      <c r="I14" s="5">
        <v>79638501</v>
      </c>
      <c r="J14" s="6">
        <v>52106310</v>
      </c>
    </row>
    <row r="15" spans="1:10" ht="13.5">
      <c r="A15" s="4" t="s">
        <v>3</v>
      </c>
      <c r="B15" s="5">
        <v>44406736</v>
      </c>
      <c r="C15" s="5">
        <v>42405750</v>
      </c>
      <c r="D15" s="5">
        <v>40334888</v>
      </c>
      <c r="E15" s="5">
        <v>38216528</v>
      </c>
      <c r="F15" s="5">
        <v>36042771</v>
      </c>
      <c r="G15" s="5">
        <v>33806102</v>
      </c>
      <c r="H15" s="5">
        <v>31527043</v>
      </c>
      <c r="I15" s="5">
        <v>29155927</v>
      </c>
      <c r="J15" s="6">
        <v>26688118</v>
      </c>
    </row>
    <row r="16" spans="1:10" ht="14.25" thickBot="1">
      <c r="A16" s="7" t="s">
        <v>4</v>
      </c>
      <c r="B16" s="8">
        <f aca="true" t="shared" si="5" ref="B16:J16">B14+B15</f>
        <v>114634226</v>
      </c>
      <c r="C16" s="8">
        <f t="shared" si="5"/>
        <v>114280914</v>
      </c>
      <c r="D16" s="8">
        <f t="shared" si="5"/>
        <v>113367421</v>
      </c>
      <c r="E16" s="8">
        <f t="shared" si="5"/>
        <v>111434760</v>
      </c>
      <c r="F16" s="8">
        <f t="shared" si="5"/>
        <v>110846616</v>
      </c>
      <c r="G16" s="8">
        <f t="shared" si="5"/>
        <v>108794428</v>
      </c>
      <c r="H16" s="8">
        <f t="shared" si="5"/>
        <v>108794428</v>
      </c>
      <c r="I16" s="8">
        <f t="shared" si="5"/>
        <v>108794428</v>
      </c>
      <c r="J16" s="8">
        <f t="shared" si="5"/>
        <v>78794428</v>
      </c>
    </row>
    <row r="17" spans="1:10" ht="14.25" thickBot="1">
      <c r="A17" s="9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3.5">
      <c r="A18" s="1" t="s">
        <v>1</v>
      </c>
      <c r="B18" s="11">
        <f>J13+1</f>
        <v>28</v>
      </c>
      <c r="C18" s="11">
        <f>B18+1</f>
        <v>29</v>
      </c>
      <c r="D18" s="11">
        <f aca="true" t="shared" si="6" ref="D18:J18">C18+1</f>
        <v>30</v>
      </c>
      <c r="E18" s="11">
        <f t="shared" si="6"/>
        <v>31</v>
      </c>
      <c r="F18" s="11">
        <f t="shared" si="6"/>
        <v>32</v>
      </c>
      <c r="G18" s="11">
        <f t="shared" si="6"/>
        <v>33</v>
      </c>
      <c r="H18" s="11">
        <f t="shared" si="6"/>
        <v>34</v>
      </c>
      <c r="I18" s="11">
        <f t="shared" si="6"/>
        <v>35</v>
      </c>
      <c r="J18" s="12">
        <f t="shared" si="6"/>
        <v>36</v>
      </c>
    </row>
    <row r="19" spans="1:10" ht="13.5">
      <c r="A19" s="4" t="s">
        <v>2</v>
      </c>
      <c r="B19" s="5">
        <v>84675755</v>
      </c>
      <c r="C19" s="5">
        <v>86862189</v>
      </c>
      <c r="D19" s="5">
        <v>87908748</v>
      </c>
      <c r="E19" s="5">
        <v>86279222</v>
      </c>
      <c r="F19" s="5">
        <v>84497368</v>
      </c>
      <c r="G19" s="5">
        <v>78637912</v>
      </c>
      <c r="H19" s="5">
        <v>77089925</v>
      </c>
      <c r="I19" s="5">
        <v>72021029</v>
      </c>
      <c r="J19" s="6">
        <v>68168037</v>
      </c>
    </row>
    <row r="20" spans="1:10" ht="13.5">
      <c r="A20" s="4" t="s">
        <v>3</v>
      </c>
      <c r="B20" s="5">
        <v>24118673</v>
      </c>
      <c r="C20" s="5">
        <v>21448405</v>
      </c>
      <c r="D20" s="5">
        <v>18713082</v>
      </c>
      <c r="E20" s="5">
        <v>16018076</v>
      </c>
      <c r="F20" s="5">
        <v>13489652</v>
      </c>
      <c r="G20" s="5">
        <v>11210050</v>
      </c>
      <c r="H20" s="5">
        <v>9283753</v>
      </c>
      <c r="I20" s="5">
        <v>7495475</v>
      </c>
      <c r="J20" s="6">
        <v>5932761</v>
      </c>
    </row>
    <row r="21" spans="1:10" ht="14.25" thickBot="1">
      <c r="A21" s="7" t="s">
        <v>4</v>
      </c>
      <c r="B21" s="8">
        <f aca="true" t="shared" si="7" ref="B21:J21">B19+B20</f>
        <v>108794428</v>
      </c>
      <c r="C21" s="8">
        <f t="shared" si="7"/>
        <v>108310594</v>
      </c>
      <c r="D21" s="8">
        <f t="shared" si="7"/>
        <v>106621830</v>
      </c>
      <c r="E21" s="8">
        <f t="shared" si="7"/>
        <v>102297298</v>
      </c>
      <c r="F21" s="8">
        <f t="shared" si="7"/>
        <v>97987020</v>
      </c>
      <c r="G21" s="8">
        <f t="shared" si="7"/>
        <v>89847962</v>
      </c>
      <c r="H21" s="8">
        <f t="shared" si="7"/>
        <v>86373678</v>
      </c>
      <c r="I21" s="8">
        <f t="shared" si="7"/>
        <v>79516504</v>
      </c>
      <c r="J21" s="8">
        <f t="shared" si="7"/>
        <v>74100798</v>
      </c>
    </row>
    <row r="22" spans="1:10" ht="14.25" thickBot="1">
      <c r="A22" s="9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3.5">
      <c r="A23" s="1" t="s">
        <v>1</v>
      </c>
      <c r="B23" s="11">
        <f>J18+1</f>
        <v>37</v>
      </c>
      <c r="C23" s="11">
        <f>B23+1</f>
        <v>38</v>
      </c>
      <c r="D23" s="11">
        <f aca="true" t="shared" si="8" ref="D23:J23">C23+1</f>
        <v>39</v>
      </c>
      <c r="E23" s="11">
        <f t="shared" si="8"/>
        <v>40</v>
      </c>
      <c r="F23" s="11">
        <f t="shared" si="8"/>
        <v>41</v>
      </c>
      <c r="G23" s="11">
        <f t="shared" si="8"/>
        <v>42</v>
      </c>
      <c r="H23" s="11">
        <f t="shared" si="8"/>
        <v>43</v>
      </c>
      <c r="I23" s="11">
        <f t="shared" si="8"/>
        <v>44</v>
      </c>
      <c r="J23" s="12">
        <f t="shared" si="8"/>
        <v>45</v>
      </c>
    </row>
    <row r="24" spans="1:10" ht="13.5">
      <c r="A24" s="4" t="s">
        <v>2</v>
      </c>
      <c r="B24" s="5">
        <v>62879500</v>
      </c>
      <c r="C24" s="5">
        <v>60433108</v>
      </c>
      <c r="D24" s="5">
        <v>53766006</v>
      </c>
      <c r="E24" s="5">
        <v>41198208</v>
      </c>
      <c r="F24" s="5">
        <v>30506482</v>
      </c>
      <c r="G24" s="5">
        <v>9957240</v>
      </c>
      <c r="H24" s="5">
        <v>553240</v>
      </c>
      <c r="I24" s="5">
        <v>0</v>
      </c>
      <c r="J24" s="6">
        <v>0</v>
      </c>
    </row>
    <row r="25" spans="1:10" ht="13.5">
      <c r="A25" s="4" t="s">
        <v>3</v>
      </c>
      <c r="B25" s="5">
        <v>4569794</v>
      </c>
      <c r="C25" s="5">
        <v>3388306</v>
      </c>
      <c r="D25" s="5">
        <v>2280970</v>
      </c>
      <c r="E25" s="5">
        <v>1328386</v>
      </c>
      <c r="F25" s="5">
        <v>582029</v>
      </c>
      <c r="G25" s="5">
        <v>141904</v>
      </c>
      <c r="H25" s="5">
        <v>12480</v>
      </c>
      <c r="I25" s="5">
        <v>0</v>
      </c>
      <c r="J25" s="6">
        <v>0</v>
      </c>
    </row>
    <row r="26" spans="1:10" ht="14.25" thickBot="1">
      <c r="A26" s="7" t="s">
        <v>4</v>
      </c>
      <c r="B26" s="8">
        <f aca="true" t="shared" si="9" ref="B26:J26">B24+B25</f>
        <v>67449294</v>
      </c>
      <c r="C26" s="8">
        <f t="shared" si="9"/>
        <v>63821414</v>
      </c>
      <c r="D26" s="8">
        <f t="shared" si="9"/>
        <v>56046976</v>
      </c>
      <c r="E26" s="8">
        <f t="shared" si="9"/>
        <v>42526594</v>
      </c>
      <c r="F26" s="8">
        <f t="shared" si="9"/>
        <v>31088511</v>
      </c>
      <c r="G26" s="8">
        <f t="shared" si="9"/>
        <v>10099144</v>
      </c>
      <c r="H26" s="8">
        <f t="shared" si="9"/>
        <v>565720</v>
      </c>
      <c r="I26" s="8">
        <f t="shared" si="9"/>
        <v>0</v>
      </c>
      <c r="J26" s="8">
        <f t="shared" si="9"/>
        <v>0</v>
      </c>
    </row>
  </sheetData>
  <mergeCells count="1">
    <mergeCell ref="A1:J1"/>
  </mergeCells>
  <printOptions/>
  <pageMargins left="0.7874015748031497" right="0.3937007874015748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22">
      <selection activeCell="A1" sqref="A1:J1"/>
    </sheetView>
  </sheetViews>
  <sheetFormatPr defaultColWidth="9.00390625" defaultRowHeight="13.5"/>
  <cols>
    <col min="1" max="1" width="4.75390625" style="0" bestFit="1" customWidth="1"/>
    <col min="2" max="10" width="11.25390625" style="0" bestFit="1" customWidth="1"/>
  </cols>
  <sheetData>
    <row r="1" spans="1:10" ht="24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</row>
    <row r="2" ht="14.25" thickBot="1">
      <c r="J2" t="s">
        <v>11</v>
      </c>
    </row>
    <row r="3" spans="1:10" ht="13.5">
      <c r="A3" s="1" t="s">
        <v>1</v>
      </c>
      <c r="B3" s="2">
        <v>1</v>
      </c>
      <c r="C3" s="2">
        <f>B3+1</f>
        <v>2</v>
      </c>
      <c r="D3" s="2">
        <f aca="true" t="shared" si="0" ref="D3:J3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3">
        <f t="shared" si="0"/>
        <v>9</v>
      </c>
    </row>
    <row r="4" spans="1:10" ht="13.5">
      <c r="A4" s="4" t="s">
        <v>2</v>
      </c>
      <c r="B4" s="5"/>
      <c r="C4" s="5"/>
      <c r="D4" s="5"/>
      <c r="E4" s="5"/>
      <c r="F4" s="5">
        <v>0</v>
      </c>
      <c r="G4" s="5">
        <v>0</v>
      </c>
      <c r="H4" s="5">
        <v>0</v>
      </c>
      <c r="I4" s="5">
        <v>4141</v>
      </c>
      <c r="J4" s="6">
        <v>9139</v>
      </c>
    </row>
    <row r="5" spans="1:10" ht="13.5">
      <c r="A5" s="4" t="s">
        <v>3</v>
      </c>
      <c r="B5" s="5"/>
      <c r="C5" s="5"/>
      <c r="D5" s="5"/>
      <c r="E5" s="5"/>
      <c r="F5" s="5">
        <v>861</v>
      </c>
      <c r="G5" s="5">
        <v>9728</v>
      </c>
      <c r="H5" s="5">
        <v>16963</v>
      </c>
      <c r="I5" s="5">
        <v>30536</v>
      </c>
      <c r="J5" s="6">
        <v>46754</v>
      </c>
    </row>
    <row r="6" spans="1:10" ht="14.25" thickBot="1">
      <c r="A6" s="7" t="s">
        <v>4</v>
      </c>
      <c r="B6" s="8">
        <f>B4+B5</f>
        <v>0</v>
      </c>
      <c r="C6" s="8">
        <f aca="true" t="shared" si="1" ref="C6:J6">C4+C5</f>
        <v>0</v>
      </c>
      <c r="D6" s="8">
        <f t="shared" si="1"/>
        <v>0</v>
      </c>
      <c r="E6" s="8">
        <f t="shared" si="1"/>
        <v>0</v>
      </c>
      <c r="F6" s="8">
        <f t="shared" si="1"/>
        <v>861</v>
      </c>
      <c r="G6" s="8">
        <f t="shared" si="1"/>
        <v>9728</v>
      </c>
      <c r="H6" s="8">
        <f t="shared" si="1"/>
        <v>16963</v>
      </c>
      <c r="I6" s="8">
        <f t="shared" si="1"/>
        <v>34677</v>
      </c>
      <c r="J6" s="8">
        <f t="shared" si="1"/>
        <v>55893</v>
      </c>
    </row>
    <row r="7" spans="1:10" ht="14.25" thickBot="1">
      <c r="A7" s="9"/>
      <c r="B7" s="10"/>
      <c r="C7" s="10"/>
      <c r="D7" s="10"/>
      <c r="E7" s="10"/>
      <c r="F7" s="10"/>
      <c r="G7" s="10"/>
      <c r="H7" s="10"/>
      <c r="I7" s="10"/>
      <c r="J7" s="10"/>
    </row>
    <row r="8" spans="1:10" ht="13.5">
      <c r="A8" s="1" t="s">
        <v>1</v>
      </c>
      <c r="B8" s="11">
        <f>J3+1</f>
        <v>10</v>
      </c>
      <c r="C8" s="11">
        <f>B8+1</f>
        <v>11</v>
      </c>
      <c r="D8" s="11">
        <f aca="true" t="shared" si="2" ref="D8:J8">C8+1</f>
        <v>12</v>
      </c>
      <c r="E8" s="11">
        <f t="shared" si="2"/>
        <v>13</v>
      </c>
      <c r="F8" s="11">
        <f t="shared" si="2"/>
        <v>14</v>
      </c>
      <c r="G8" s="11">
        <f t="shared" si="2"/>
        <v>15</v>
      </c>
      <c r="H8" s="11">
        <f t="shared" si="2"/>
        <v>16</v>
      </c>
      <c r="I8" s="11">
        <f t="shared" si="2"/>
        <v>17</v>
      </c>
      <c r="J8" s="12">
        <f t="shared" si="2"/>
        <v>18</v>
      </c>
    </row>
    <row r="9" spans="1:10" ht="13.5">
      <c r="A9" s="4" t="s">
        <v>2</v>
      </c>
      <c r="B9" s="5">
        <v>18012</v>
      </c>
      <c r="C9" s="5">
        <v>38062</v>
      </c>
      <c r="D9" s="5">
        <v>51553</v>
      </c>
      <c r="E9" s="5">
        <v>69871</v>
      </c>
      <c r="F9" s="5">
        <v>93084</v>
      </c>
      <c r="G9" s="5">
        <v>110822</v>
      </c>
      <c r="H9" s="5">
        <v>128813</v>
      </c>
      <c r="I9" s="5">
        <v>145714</v>
      </c>
      <c r="J9" s="6">
        <v>159799</v>
      </c>
    </row>
    <row r="10" spans="1:10" ht="13.5">
      <c r="A10" s="4" t="s">
        <v>3</v>
      </c>
      <c r="B10" s="5">
        <v>54879</v>
      </c>
      <c r="C10" s="5">
        <v>65131</v>
      </c>
      <c r="D10" s="5">
        <v>76988</v>
      </c>
      <c r="E10" s="5">
        <v>85372</v>
      </c>
      <c r="F10" s="5">
        <v>88156</v>
      </c>
      <c r="G10" s="5">
        <v>86903</v>
      </c>
      <c r="H10" s="5">
        <v>83926</v>
      </c>
      <c r="I10" s="5">
        <v>80525</v>
      </c>
      <c r="J10" s="6">
        <v>76912</v>
      </c>
    </row>
    <row r="11" spans="1:10" ht="14.25" thickBot="1">
      <c r="A11" s="7" t="s">
        <v>4</v>
      </c>
      <c r="B11" s="8">
        <f aca="true" t="shared" si="3" ref="B11:J11">B9+B10</f>
        <v>72891</v>
      </c>
      <c r="C11" s="8">
        <f t="shared" si="3"/>
        <v>103193</v>
      </c>
      <c r="D11" s="8">
        <f t="shared" si="3"/>
        <v>128541</v>
      </c>
      <c r="E11" s="8">
        <f t="shared" si="3"/>
        <v>155243</v>
      </c>
      <c r="F11" s="8">
        <f t="shared" si="3"/>
        <v>181240</v>
      </c>
      <c r="G11" s="8">
        <f t="shared" si="3"/>
        <v>197725</v>
      </c>
      <c r="H11" s="8">
        <f t="shared" si="3"/>
        <v>212739</v>
      </c>
      <c r="I11" s="8">
        <f t="shared" si="3"/>
        <v>226239</v>
      </c>
      <c r="J11" s="8">
        <f t="shared" si="3"/>
        <v>236711</v>
      </c>
    </row>
    <row r="12" spans="1:10" ht="14.25" thickBot="1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3.5">
      <c r="A13" s="1" t="s">
        <v>1</v>
      </c>
      <c r="B13" s="11">
        <f>J8+1</f>
        <v>19</v>
      </c>
      <c r="C13" s="11">
        <f>B13+1</f>
        <v>20</v>
      </c>
      <c r="D13" s="11">
        <f aca="true" t="shared" si="4" ref="D13:J13">C13+1</f>
        <v>21</v>
      </c>
      <c r="E13" s="11">
        <f t="shared" si="4"/>
        <v>22</v>
      </c>
      <c r="F13" s="11">
        <f t="shared" si="4"/>
        <v>23</v>
      </c>
      <c r="G13" s="11">
        <f t="shared" si="4"/>
        <v>24</v>
      </c>
      <c r="H13" s="11">
        <f t="shared" si="4"/>
        <v>25</v>
      </c>
      <c r="I13" s="11">
        <f t="shared" si="4"/>
        <v>26</v>
      </c>
      <c r="J13" s="12">
        <f t="shared" si="4"/>
        <v>27</v>
      </c>
    </row>
    <row r="14" spans="1:10" ht="13.5">
      <c r="A14" s="4" t="s">
        <v>2</v>
      </c>
      <c r="B14" s="5">
        <v>150048</v>
      </c>
      <c r="C14" s="5">
        <v>146751</v>
      </c>
      <c r="D14" s="5">
        <v>140646</v>
      </c>
      <c r="E14" s="5">
        <v>135706</v>
      </c>
      <c r="F14" s="5">
        <v>133512</v>
      </c>
      <c r="G14" s="5">
        <v>136683</v>
      </c>
      <c r="H14" s="5">
        <v>139940</v>
      </c>
      <c r="I14" s="5">
        <v>143284</v>
      </c>
      <c r="J14" s="6">
        <v>146718</v>
      </c>
    </row>
    <row r="15" spans="1:10" ht="13.5">
      <c r="A15" s="4" t="s">
        <v>3</v>
      </c>
      <c r="B15" s="5">
        <v>73376</v>
      </c>
      <c r="C15" s="5">
        <v>70031</v>
      </c>
      <c r="D15" s="5">
        <v>66740</v>
      </c>
      <c r="E15" s="5">
        <v>63527</v>
      </c>
      <c r="F15" s="5">
        <v>60374</v>
      </c>
      <c r="G15" s="5">
        <v>57202</v>
      </c>
      <c r="H15" s="5">
        <v>53946</v>
      </c>
      <c r="I15" s="5">
        <v>50602</v>
      </c>
      <c r="J15" s="6">
        <v>47168</v>
      </c>
    </row>
    <row r="16" spans="1:10" ht="14.25" thickBot="1">
      <c r="A16" s="7" t="s">
        <v>4</v>
      </c>
      <c r="B16" s="8">
        <f aca="true" t="shared" si="5" ref="B16:J16">B14+B15</f>
        <v>223424</v>
      </c>
      <c r="C16" s="8">
        <f t="shared" si="5"/>
        <v>216782</v>
      </c>
      <c r="D16" s="8">
        <f t="shared" si="5"/>
        <v>207386</v>
      </c>
      <c r="E16" s="8">
        <f t="shared" si="5"/>
        <v>199233</v>
      </c>
      <c r="F16" s="8">
        <f t="shared" si="5"/>
        <v>193886</v>
      </c>
      <c r="G16" s="8">
        <f t="shared" si="5"/>
        <v>193885</v>
      </c>
      <c r="H16" s="8">
        <f t="shared" si="5"/>
        <v>193886</v>
      </c>
      <c r="I16" s="8">
        <f t="shared" si="5"/>
        <v>193886</v>
      </c>
      <c r="J16" s="8">
        <f t="shared" si="5"/>
        <v>193886</v>
      </c>
    </row>
    <row r="17" spans="1:10" ht="14.25" thickBot="1">
      <c r="A17" s="9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3.5">
      <c r="A18" s="1" t="s">
        <v>1</v>
      </c>
      <c r="B18" s="11">
        <f>J13+1</f>
        <v>28</v>
      </c>
      <c r="C18" s="11">
        <f>B18+1</f>
        <v>29</v>
      </c>
      <c r="D18" s="11">
        <f aca="true" t="shared" si="6" ref="D18:J18">C18+1</f>
        <v>30</v>
      </c>
      <c r="E18" s="11">
        <f t="shared" si="6"/>
        <v>31</v>
      </c>
      <c r="F18" s="11">
        <f t="shared" si="6"/>
        <v>32</v>
      </c>
      <c r="G18" s="11">
        <f t="shared" si="6"/>
        <v>33</v>
      </c>
      <c r="H18" s="11">
        <f t="shared" si="6"/>
        <v>34</v>
      </c>
      <c r="I18" s="11">
        <f t="shared" si="6"/>
        <v>35</v>
      </c>
      <c r="J18" s="12">
        <f t="shared" si="6"/>
        <v>36</v>
      </c>
    </row>
    <row r="19" spans="1:10" ht="13.5">
      <c r="A19" s="4" t="s">
        <v>2</v>
      </c>
      <c r="B19" s="5">
        <v>150245</v>
      </c>
      <c r="C19" s="5">
        <v>153868</v>
      </c>
      <c r="D19" s="5">
        <v>157589</v>
      </c>
      <c r="E19" s="5">
        <v>161412</v>
      </c>
      <c r="F19" s="5">
        <v>165340</v>
      </c>
      <c r="G19" s="5">
        <v>169375</v>
      </c>
      <c r="H19" s="5">
        <v>169894</v>
      </c>
      <c r="I19" s="5">
        <v>165921</v>
      </c>
      <c r="J19" s="6">
        <v>152857</v>
      </c>
    </row>
    <row r="20" spans="1:10" ht="13.5">
      <c r="A20" s="4" t="s">
        <v>3</v>
      </c>
      <c r="B20" s="5">
        <v>43641</v>
      </c>
      <c r="C20" s="5">
        <v>40018</v>
      </c>
      <c r="D20" s="5">
        <v>36297</v>
      </c>
      <c r="E20" s="5">
        <v>32474</v>
      </c>
      <c r="F20" s="5">
        <v>28546</v>
      </c>
      <c r="G20" s="5">
        <v>24511</v>
      </c>
      <c r="H20" s="5">
        <v>20404</v>
      </c>
      <c r="I20" s="5">
        <v>16383</v>
      </c>
      <c r="J20" s="6">
        <v>12661</v>
      </c>
    </row>
    <row r="21" spans="1:10" ht="14.25" thickBot="1">
      <c r="A21" s="7" t="s">
        <v>4</v>
      </c>
      <c r="B21" s="8">
        <f aca="true" t="shared" si="7" ref="B21:J21">B19+B20</f>
        <v>193886</v>
      </c>
      <c r="C21" s="8">
        <f t="shared" si="7"/>
        <v>193886</v>
      </c>
      <c r="D21" s="8">
        <f t="shared" si="7"/>
        <v>193886</v>
      </c>
      <c r="E21" s="8">
        <f t="shared" si="7"/>
        <v>193886</v>
      </c>
      <c r="F21" s="8">
        <f t="shared" si="7"/>
        <v>193886</v>
      </c>
      <c r="G21" s="8">
        <f t="shared" si="7"/>
        <v>193886</v>
      </c>
      <c r="H21" s="8">
        <f t="shared" si="7"/>
        <v>190298</v>
      </c>
      <c r="I21" s="8">
        <f t="shared" si="7"/>
        <v>182304</v>
      </c>
      <c r="J21" s="8">
        <f t="shared" si="7"/>
        <v>165518</v>
      </c>
    </row>
    <row r="22" spans="1:10" ht="14.25" thickBot="1">
      <c r="A22" s="9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3.5">
      <c r="A23" s="1" t="s">
        <v>1</v>
      </c>
      <c r="B23" s="11">
        <f>J18+1</f>
        <v>37</v>
      </c>
      <c r="C23" s="11">
        <f>B23+1</f>
        <v>38</v>
      </c>
      <c r="D23" s="11">
        <f aca="true" t="shared" si="8" ref="D23:J23">C23+1</f>
        <v>39</v>
      </c>
      <c r="E23" s="11">
        <f t="shared" si="8"/>
        <v>40</v>
      </c>
      <c r="F23" s="11">
        <f t="shared" si="8"/>
        <v>41</v>
      </c>
      <c r="G23" s="11">
        <f t="shared" si="8"/>
        <v>42</v>
      </c>
      <c r="H23" s="11">
        <f t="shared" si="8"/>
        <v>43</v>
      </c>
      <c r="I23" s="11">
        <f t="shared" si="8"/>
        <v>44</v>
      </c>
      <c r="J23" s="12">
        <f t="shared" si="8"/>
        <v>45</v>
      </c>
    </row>
    <row r="24" spans="1:10" ht="13.5">
      <c r="A24" s="4" t="s">
        <v>2</v>
      </c>
      <c r="B24" s="5">
        <v>144157</v>
      </c>
      <c r="C24" s="5">
        <v>129749</v>
      </c>
      <c r="D24" s="5">
        <v>100329</v>
      </c>
      <c r="E24" s="5">
        <v>80121</v>
      </c>
      <c r="F24" s="5">
        <v>32000</v>
      </c>
      <c r="G24" s="5">
        <v>11763</v>
      </c>
      <c r="H24" s="5">
        <v>11112</v>
      </c>
      <c r="I24" s="5"/>
      <c r="J24" s="6"/>
    </row>
    <row r="25" spans="1:10" ht="13.5">
      <c r="A25" s="4" t="s">
        <v>3</v>
      </c>
      <c r="B25" s="5">
        <v>9408</v>
      </c>
      <c r="C25" s="5">
        <v>6478</v>
      </c>
      <c r="D25" s="5">
        <v>4126</v>
      </c>
      <c r="E25" s="5">
        <v>2371</v>
      </c>
      <c r="F25" s="5">
        <v>1112</v>
      </c>
      <c r="G25" s="5">
        <v>526</v>
      </c>
      <c r="H25" s="5">
        <v>247</v>
      </c>
      <c r="I25" s="5"/>
      <c r="J25" s="6"/>
    </row>
    <row r="26" spans="1:10" ht="14.25" thickBot="1">
      <c r="A26" s="7" t="s">
        <v>4</v>
      </c>
      <c r="B26" s="8">
        <f aca="true" t="shared" si="9" ref="B26:J26">B24+B25</f>
        <v>153565</v>
      </c>
      <c r="C26" s="8">
        <f t="shared" si="9"/>
        <v>136227</v>
      </c>
      <c r="D26" s="8">
        <f t="shared" si="9"/>
        <v>104455</v>
      </c>
      <c r="E26" s="8">
        <f t="shared" si="9"/>
        <v>82492</v>
      </c>
      <c r="F26" s="8">
        <f t="shared" si="9"/>
        <v>33112</v>
      </c>
      <c r="G26" s="8">
        <f t="shared" si="9"/>
        <v>12289</v>
      </c>
      <c r="H26" s="8">
        <f t="shared" si="9"/>
        <v>11359</v>
      </c>
      <c r="I26" s="8">
        <f t="shared" si="9"/>
        <v>0</v>
      </c>
      <c r="J26" s="8">
        <f t="shared" si="9"/>
        <v>0</v>
      </c>
    </row>
    <row r="29" spans="1:10" ht="24">
      <c r="A29" s="29" t="s">
        <v>10</v>
      </c>
      <c r="B29" s="29"/>
      <c r="C29" s="29"/>
      <c r="D29" s="29"/>
      <c r="E29" s="29"/>
      <c r="F29" s="29"/>
      <c r="G29" s="29"/>
      <c r="H29" s="29"/>
      <c r="I29" s="29"/>
      <c r="J29" s="29"/>
    </row>
    <row r="30" ht="14.25" thickBot="1">
      <c r="J30" t="s">
        <v>11</v>
      </c>
    </row>
    <row r="31" spans="1:10" ht="13.5">
      <c r="A31" s="1" t="s">
        <v>1</v>
      </c>
      <c r="B31" s="2">
        <v>1</v>
      </c>
      <c r="C31" s="2">
        <f>B31+1</f>
        <v>2</v>
      </c>
      <c r="D31" s="2">
        <f aca="true" t="shared" si="10" ref="D31:J31">C31+1</f>
        <v>3</v>
      </c>
      <c r="E31" s="2">
        <f t="shared" si="10"/>
        <v>4</v>
      </c>
      <c r="F31" s="2">
        <f t="shared" si="10"/>
        <v>5</v>
      </c>
      <c r="G31" s="2">
        <f t="shared" si="10"/>
        <v>6</v>
      </c>
      <c r="H31" s="2">
        <f t="shared" si="10"/>
        <v>7</v>
      </c>
      <c r="I31" s="2">
        <f t="shared" si="10"/>
        <v>8</v>
      </c>
      <c r="J31" s="3">
        <f t="shared" si="10"/>
        <v>9</v>
      </c>
    </row>
    <row r="32" spans="1:10" ht="13.5">
      <c r="A32" s="4" t="s">
        <v>2</v>
      </c>
      <c r="B32" s="5">
        <v>13727</v>
      </c>
      <c r="C32" s="5">
        <v>18231</v>
      </c>
      <c r="D32" s="5">
        <v>24580</v>
      </c>
      <c r="E32" s="5">
        <v>28738</v>
      </c>
      <c r="F32" s="5">
        <v>30942</v>
      </c>
      <c r="G32" s="5">
        <v>33082</v>
      </c>
      <c r="H32" s="5">
        <v>41674</v>
      </c>
      <c r="I32" s="5">
        <v>47581</v>
      </c>
      <c r="J32" s="6">
        <v>51045</v>
      </c>
    </row>
    <row r="33" spans="1:10" ht="13.5">
      <c r="A33" s="4" t="s">
        <v>3</v>
      </c>
      <c r="B33" s="5">
        <v>84350</v>
      </c>
      <c r="C33" s="5">
        <v>90192</v>
      </c>
      <c r="D33" s="5">
        <v>90786</v>
      </c>
      <c r="E33" s="5">
        <v>89827</v>
      </c>
      <c r="F33" s="5">
        <v>92188</v>
      </c>
      <c r="G33" s="5">
        <v>92240</v>
      </c>
      <c r="H33" s="5">
        <v>89488</v>
      </c>
      <c r="I33" s="5">
        <v>86344</v>
      </c>
      <c r="J33" s="6">
        <v>83104</v>
      </c>
    </row>
    <row r="34" spans="1:10" ht="14.25" thickBot="1">
      <c r="A34" s="7" t="s">
        <v>4</v>
      </c>
      <c r="B34" s="8">
        <f aca="true" t="shared" si="11" ref="B34:J34">B32+B33</f>
        <v>98077</v>
      </c>
      <c r="C34" s="8">
        <f t="shared" si="11"/>
        <v>108423</v>
      </c>
      <c r="D34" s="8">
        <f t="shared" si="11"/>
        <v>115366</v>
      </c>
      <c r="E34" s="8">
        <f t="shared" si="11"/>
        <v>118565</v>
      </c>
      <c r="F34" s="8">
        <f t="shared" si="11"/>
        <v>123130</v>
      </c>
      <c r="G34" s="8">
        <f t="shared" si="11"/>
        <v>125322</v>
      </c>
      <c r="H34" s="8">
        <f t="shared" si="11"/>
        <v>131162</v>
      </c>
      <c r="I34" s="8">
        <f t="shared" si="11"/>
        <v>133925</v>
      </c>
      <c r="J34" s="8">
        <f t="shared" si="11"/>
        <v>134149</v>
      </c>
    </row>
    <row r="35" spans="1:10" ht="14.25" thickBot="1">
      <c r="A35" s="9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3.5">
      <c r="A36" s="1" t="s">
        <v>1</v>
      </c>
      <c r="B36" s="11">
        <f>J31+1</f>
        <v>10</v>
      </c>
      <c r="C36" s="11">
        <f>B36+1</f>
        <v>11</v>
      </c>
      <c r="D36" s="11">
        <f aca="true" t="shared" si="12" ref="D36:J36">C36+1</f>
        <v>12</v>
      </c>
      <c r="E36" s="11">
        <f t="shared" si="12"/>
        <v>13</v>
      </c>
      <c r="F36" s="11">
        <f t="shared" si="12"/>
        <v>14</v>
      </c>
      <c r="G36" s="11">
        <f t="shared" si="12"/>
        <v>15</v>
      </c>
      <c r="H36" s="11">
        <f t="shared" si="12"/>
        <v>16</v>
      </c>
      <c r="I36" s="11">
        <f t="shared" si="12"/>
        <v>17</v>
      </c>
      <c r="J36" s="12">
        <f t="shared" si="12"/>
        <v>18</v>
      </c>
    </row>
    <row r="37" spans="1:10" ht="13.5">
      <c r="A37" s="4" t="s">
        <v>2</v>
      </c>
      <c r="B37" s="5">
        <v>56288</v>
      </c>
      <c r="C37" s="5">
        <v>60817</v>
      </c>
      <c r="D37" s="5">
        <v>64408</v>
      </c>
      <c r="E37" s="5">
        <v>68399</v>
      </c>
      <c r="F37" s="5">
        <v>72223</v>
      </c>
      <c r="G37" s="5">
        <v>70004</v>
      </c>
      <c r="H37" s="5">
        <v>70505</v>
      </c>
      <c r="I37" s="5">
        <v>78028</v>
      </c>
      <c r="J37" s="6">
        <v>85782</v>
      </c>
    </row>
    <row r="38" spans="1:10" ht="13.5">
      <c r="A38" s="4" t="s">
        <v>3</v>
      </c>
      <c r="B38" s="5">
        <v>78865</v>
      </c>
      <c r="C38" s="5">
        <v>71967</v>
      </c>
      <c r="D38" s="5">
        <v>68303</v>
      </c>
      <c r="E38" s="5">
        <v>63175</v>
      </c>
      <c r="F38" s="5">
        <v>59599</v>
      </c>
      <c r="G38" s="5">
        <v>58922</v>
      </c>
      <c r="H38" s="5">
        <v>59437</v>
      </c>
      <c r="I38" s="5">
        <v>59880</v>
      </c>
      <c r="J38" s="6">
        <v>59953</v>
      </c>
    </row>
    <row r="39" spans="1:10" ht="14.25" thickBot="1">
      <c r="A39" s="7" t="s">
        <v>4</v>
      </c>
      <c r="B39" s="8">
        <f aca="true" t="shared" si="13" ref="B39:J39">B37+B38</f>
        <v>135153</v>
      </c>
      <c r="C39" s="8">
        <f t="shared" si="13"/>
        <v>132784</v>
      </c>
      <c r="D39" s="8">
        <f t="shared" si="13"/>
        <v>132711</v>
      </c>
      <c r="E39" s="8">
        <f t="shared" si="13"/>
        <v>131574</v>
      </c>
      <c r="F39" s="8">
        <f t="shared" si="13"/>
        <v>131822</v>
      </c>
      <c r="G39" s="8">
        <f t="shared" si="13"/>
        <v>128926</v>
      </c>
      <c r="H39" s="8">
        <f t="shared" si="13"/>
        <v>129942</v>
      </c>
      <c r="I39" s="8">
        <f t="shared" si="13"/>
        <v>137908</v>
      </c>
      <c r="J39" s="8">
        <f t="shared" si="13"/>
        <v>145735</v>
      </c>
    </row>
    <row r="40" spans="1:10" ht="14.25" thickBot="1">
      <c r="A40" s="9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3.5">
      <c r="A41" s="1" t="s">
        <v>1</v>
      </c>
      <c r="B41" s="11">
        <f>J36+1</f>
        <v>19</v>
      </c>
      <c r="C41" s="11">
        <f>B41+1</f>
        <v>20</v>
      </c>
      <c r="D41" s="11">
        <f aca="true" t="shared" si="14" ref="D41:J41">C41+1</f>
        <v>21</v>
      </c>
      <c r="E41" s="11">
        <f t="shared" si="14"/>
        <v>22</v>
      </c>
      <c r="F41" s="11">
        <f t="shared" si="14"/>
        <v>23</v>
      </c>
      <c r="G41" s="11">
        <f t="shared" si="14"/>
        <v>24</v>
      </c>
      <c r="H41" s="11">
        <f t="shared" si="14"/>
        <v>25</v>
      </c>
      <c r="I41" s="11">
        <f t="shared" si="14"/>
        <v>26</v>
      </c>
      <c r="J41" s="12">
        <f t="shared" si="14"/>
        <v>27</v>
      </c>
    </row>
    <row r="42" spans="1:10" ht="13.5">
      <c r="A42" s="4" t="s">
        <v>2</v>
      </c>
      <c r="B42" s="5">
        <v>90412</v>
      </c>
      <c r="C42" s="5">
        <v>97443</v>
      </c>
      <c r="D42" s="5">
        <v>101464</v>
      </c>
      <c r="E42" s="5">
        <v>103369</v>
      </c>
      <c r="F42" s="5">
        <v>100567</v>
      </c>
      <c r="G42" s="5">
        <v>93863</v>
      </c>
      <c r="H42" s="5">
        <v>82430</v>
      </c>
      <c r="I42" s="5">
        <v>66882</v>
      </c>
      <c r="J42" s="6">
        <v>53485</v>
      </c>
    </row>
    <row r="43" spans="1:10" ht="13.5">
      <c r="A43" s="4" t="s">
        <v>3</v>
      </c>
      <c r="B43" s="5">
        <v>58789</v>
      </c>
      <c r="C43" s="5">
        <v>54290</v>
      </c>
      <c r="D43" s="5">
        <v>48992</v>
      </c>
      <c r="E43" s="5">
        <v>43530</v>
      </c>
      <c r="F43" s="5">
        <v>38095</v>
      </c>
      <c r="G43" s="5">
        <v>32856</v>
      </c>
      <c r="H43" s="5">
        <v>28133</v>
      </c>
      <c r="I43" s="5">
        <v>24156</v>
      </c>
      <c r="J43" s="6">
        <v>20988</v>
      </c>
    </row>
    <row r="44" spans="1:10" ht="14.25" thickBot="1">
      <c r="A44" s="7" t="s">
        <v>4</v>
      </c>
      <c r="B44" s="8">
        <f aca="true" t="shared" si="15" ref="B44:J44">B42+B43</f>
        <v>149201</v>
      </c>
      <c r="C44" s="8">
        <f t="shared" si="15"/>
        <v>151733</v>
      </c>
      <c r="D44" s="8">
        <f t="shared" si="15"/>
        <v>150456</v>
      </c>
      <c r="E44" s="8">
        <f t="shared" si="15"/>
        <v>146899</v>
      </c>
      <c r="F44" s="8">
        <f t="shared" si="15"/>
        <v>138662</v>
      </c>
      <c r="G44" s="8">
        <f t="shared" si="15"/>
        <v>126719</v>
      </c>
      <c r="H44" s="8">
        <f t="shared" si="15"/>
        <v>110563</v>
      </c>
      <c r="I44" s="8">
        <f t="shared" si="15"/>
        <v>91038</v>
      </c>
      <c r="J44" s="8">
        <f t="shared" si="15"/>
        <v>74473</v>
      </c>
    </row>
    <row r="45" spans="1:10" ht="14.25" thickBot="1">
      <c r="A45" s="9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3.5">
      <c r="A46" s="1" t="s">
        <v>1</v>
      </c>
      <c r="B46" s="11">
        <f>J41+1</f>
        <v>28</v>
      </c>
      <c r="C46" s="11">
        <f>B46+1</f>
        <v>29</v>
      </c>
      <c r="D46" s="11">
        <f aca="true" t="shared" si="16" ref="D46:J46">C46+1</f>
        <v>30</v>
      </c>
      <c r="E46" s="11">
        <f t="shared" si="16"/>
        <v>31</v>
      </c>
      <c r="F46" s="11">
        <f t="shared" si="16"/>
        <v>32</v>
      </c>
      <c r="G46" s="11">
        <f t="shared" si="16"/>
        <v>33</v>
      </c>
      <c r="H46" s="11">
        <f t="shared" si="16"/>
        <v>34</v>
      </c>
      <c r="I46" s="11">
        <f t="shared" si="16"/>
        <v>35</v>
      </c>
      <c r="J46" s="12">
        <f t="shared" si="16"/>
        <v>36</v>
      </c>
    </row>
    <row r="47" spans="1:10" ht="13.5">
      <c r="A47" s="4" t="s">
        <v>2</v>
      </c>
      <c r="B47" s="5">
        <v>38955</v>
      </c>
      <c r="C47" s="5">
        <v>33378</v>
      </c>
      <c r="D47" s="5">
        <v>35189</v>
      </c>
      <c r="E47" s="5">
        <v>32641</v>
      </c>
      <c r="F47" s="5">
        <v>26873</v>
      </c>
      <c r="G47" s="5">
        <v>24654</v>
      </c>
      <c r="H47" s="5">
        <v>23151</v>
      </c>
      <c r="I47" s="5"/>
      <c r="J47" s="6"/>
    </row>
    <row r="48" spans="1:10" ht="13.5">
      <c r="A48" s="4" t="s">
        <v>3</v>
      </c>
      <c r="B48" s="5">
        <v>18616</v>
      </c>
      <c r="C48" s="5">
        <v>16896</v>
      </c>
      <c r="D48" s="5">
        <v>15435</v>
      </c>
      <c r="E48" s="5">
        <v>13983</v>
      </c>
      <c r="F48" s="5">
        <v>12657</v>
      </c>
      <c r="G48" s="5">
        <v>11651</v>
      </c>
      <c r="H48" s="5">
        <v>10770</v>
      </c>
      <c r="I48" s="5"/>
      <c r="J48" s="6"/>
    </row>
    <row r="49" spans="1:10" ht="14.25" thickBot="1">
      <c r="A49" s="7" t="s">
        <v>4</v>
      </c>
      <c r="B49" s="8">
        <f aca="true" t="shared" si="17" ref="B49:J49">B47+B48</f>
        <v>57571</v>
      </c>
      <c r="C49" s="8">
        <f t="shared" si="17"/>
        <v>50274</v>
      </c>
      <c r="D49" s="8">
        <f t="shared" si="17"/>
        <v>50624</v>
      </c>
      <c r="E49" s="8">
        <f t="shared" si="17"/>
        <v>46624</v>
      </c>
      <c r="F49" s="8">
        <f t="shared" si="17"/>
        <v>39530</v>
      </c>
      <c r="G49" s="8">
        <f t="shared" si="17"/>
        <v>36305</v>
      </c>
      <c r="H49" s="8">
        <f t="shared" si="17"/>
        <v>33921</v>
      </c>
      <c r="I49" s="8">
        <f t="shared" si="17"/>
        <v>0</v>
      </c>
      <c r="J49" s="8">
        <f t="shared" si="17"/>
        <v>0</v>
      </c>
    </row>
    <row r="50" spans="1:10" ht="14.25" thickBot="1">
      <c r="A50" s="9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3.5">
      <c r="A51" s="1" t="s">
        <v>1</v>
      </c>
      <c r="B51" s="11">
        <f>J46+1</f>
        <v>37</v>
      </c>
      <c r="C51" s="11">
        <f>B51+1</f>
        <v>38</v>
      </c>
      <c r="D51" s="11">
        <f aca="true" t="shared" si="18" ref="D51:J51">C51+1</f>
        <v>39</v>
      </c>
      <c r="E51" s="11">
        <f t="shared" si="18"/>
        <v>40</v>
      </c>
      <c r="F51" s="11">
        <f t="shared" si="18"/>
        <v>41</v>
      </c>
      <c r="G51" s="11">
        <f t="shared" si="18"/>
        <v>42</v>
      </c>
      <c r="H51" s="11">
        <f t="shared" si="18"/>
        <v>43</v>
      </c>
      <c r="I51" s="11">
        <f t="shared" si="18"/>
        <v>44</v>
      </c>
      <c r="J51" s="12">
        <f t="shared" si="18"/>
        <v>45</v>
      </c>
    </row>
    <row r="52" spans="1:10" ht="13.5">
      <c r="A52" s="4" t="s">
        <v>2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3.5">
      <c r="A53" s="4" t="s">
        <v>3</v>
      </c>
      <c r="B53" s="5"/>
      <c r="C53" s="5"/>
      <c r="D53" s="5"/>
      <c r="E53" s="5"/>
      <c r="F53" s="5"/>
      <c r="G53" s="5"/>
      <c r="H53" s="5"/>
      <c r="I53" s="5"/>
      <c r="J53" s="6"/>
    </row>
    <row r="54" spans="1:10" ht="14.25" thickBot="1">
      <c r="A54" s="7" t="s">
        <v>4</v>
      </c>
      <c r="B54" s="8">
        <f aca="true" t="shared" si="19" ref="B54:J54">B52+B53</f>
        <v>0</v>
      </c>
      <c r="C54" s="8">
        <f t="shared" si="19"/>
        <v>0</v>
      </c>
      <c r="D54" s="8">
        <f t="shared" si="19"/>
        <v>0</v>
      </c>
      <c r="E54" s="8">
        <f t="shared" si="19"/>
        <v>0</v>
      </c>
      <c r="F54" s="8">
        <f t="shared" si="19"/>
        <v>0</v>
      </c>
      <c r="G54" s="8">
        <f t="shared" si="19"/>
        <v>0</v>
      </c>
      <c r="H54" s="8">
        <f t="shared" si="19"/>
        <v>0</v>
      </c>
      <c r="I54" s="8">
        <f t="shared" si="19"/>
        <v>0</v>
      </c>
      <c r="J54" s="8">
        <f t="shared" si="19"/>
        <v>0</v>
      </c>
    </row>
  </sheetData>
  <mergeCells count="2">
    <mergeCell ref="A1:J1"/>
    <mergeCell ref="A29:J2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:J1"/>
    </sheetView>
  </sheetViews>
  <sheetFormatPr defaultColWidth="9.00390625" defaultRowHeight="13.5"/>
  <sheetData>
    <row r="1" spans="1:10" ht="24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</row>
    <row r="2" ht="14.25" thickBot="1">
      <c r="J2" t="s">
        <v>11</v>
      </c>
    </row>
    <row r="3" spans="1:10" ht="13.5">
      <c r="A3" s="1" t="s">
        <v>1</v>
      </c>
      <c r="B3" s="2">
        <v>1</v>
      </c>
      <c r="C3" s="2">
        <f>B3+1</f>
        <v>2</v>
      </c>
      <c r="D3" s="2">
        <f aca="true" t="shared" si="0" ref="D3:J3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3">
        <f t="shared" si="0"/>
        <v>9</v>
      </c>
    </row>
    <row r="4" spans="1:10" ht="13.5">
      <c r="A4" s="4" t="s">
        <v>2</v>
      </c>
      <c r="B4" s="5"/>
      <c r="C4" s="5"/>
      <c r="D4" s="5"/>
      <c r="E4" s="5"/>
      <c r="F4" s="5"/>
      <c r="G4" s="5"/>
      <c r="H4" s="5"/>
      <c r="I4" s="5"/>
      <c r="J4" s="6"/>
    </row>
    <row r="5" spans="1:10" ht="13.5">
      <c r="A5" s="4" t="s">
        <v>3</v>
      </c>
      <c r="B5" s="5"/>
      <c r="C5" s="5"/>
      <c r="D5" s="5"/>
      <c r="E5" s="5"/>
      <c r="F5" s="5"/>
      <c r="G5" s="5"/>
      <c r="H5" s="5"/>
      <c r="I5" s="5"/>
      <c r="J5" s="6"/>
    </row>
    <row r="6" spans="1:10" ht="14.25" thickBot="1">
      <c r="A6" s="7" t="s">
        <v>4</v>
      </c>
      <c r="B6" s="8">
        <f>B4+B5</f>
        <v>0</v>
      </c>
      <c r="C6" s="8">
        <f aca="true" t="shared" si="1" ref="C6:J6">C4+C5</f>
        <v>0</v>
      </c>
      <c r="D6" s="8">
        <f t="shared" si="1"/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0</v>
      </c>
    </row>
    <row r="7" spans="1:10" ht="14.25" thickBot="1">
      <c r="A7" s="9"/>
      <c r="B7" s="10"/>
      <c r="C7" s="10"/>
      <c r="D7" s="10"/>
      <c r="E7" s="10"/>
      <c r="F7" s="10"/>
      <c r="G7" s="10"/>
      <c r="H7" s="10"/>
      <c r="I7" s="10"/>
      <c r="J7" s="10"/>
    </row>
    <row r="8" spans="1:10" ht="13.5">
      <c r="A8" s="1" t="s">
        <v>1</v>
      </c>
      <c r="B8" s="11">
        <f>J3+1</f>
        <v>10</v>
      </c>
      <c r="C8" s="11">
        <f>B8+1</f>
        <v>11</v>
      </c>
      <c r="D8" s="11">
        <f aca="true" t="shared" si="2" ref="D8:J8">C8+1</f>
        <v>12</v>
      </c>
      <c r="E8" s="11">
        <f t="shared" si="2"/>
        <v>13</v>
      </c>
      <c r="F8" s="11">
        <f t="shared" si="2"/>
        <v>14</v>
      </c>
      <c r="G8" s="11">
        <f t="shared" si="2"/>
        <v>15</v>
      </c>
      <c r="H8" s="11">
        <f t="shared" si="2"/>
        <v>16</v>
      </c>
      <c r="I8" s="11">
        <f t="shared" si="2"/>
        <v>17</v>
      </c>
      <c r="J8" s="12">
        <f t="shared" si="2"/>
        <v>18</v>
      </c>
    </row>
    <row r="9" spans="1:10" ht="13.5">
      <c r="A9" s="4" t="s">
        <v>2</v>
      </c>
      <c r="B9" s="5"/>
      <c r="C9" s="5"/>
      <c r="D9" s="5"/>
      <c r="E9" s="5">
        <v>36028</v>
      </c>
      <c r="F9" s="5">
        <v>40362</v>
      </c>
      <c r="G9" s="5">
        <v>52479</v>
      </c>
      <c r="H9" s="5">
        <v>62536</v>
      </c>
      <c r="I9" s="5">
        <v>74538</v>
      </c>
      <c r="J9" s="6">
        <v>80626</v>
      </c>
    </row>
    <row r="10" spans="1:10" ht="13.5">
      <c r="A10" s="4" t="s">
        <v>3</v>
      </c>
      <c r="B10" s="5"/>
      <c r="C10" s="5"/>
      <c r="D10" s="5"/>
      <c r="E10" s="5">
        <v>76576</v>
      </c>
      <c r="F10" s="5">
        <v>74794</v>
      </c>
      <c r="G10" s="5">
        <v>72705</v>
      </c>
      <c r="H10" s="5">
        <v>70303</v>
      </c>
      <c r="I10" s="5">
        <v>67608</v>
      </c>
      <c r="J10" s="6">
        <v>64625</v>
      </c>
    </row>
    <row r="11" spans="1:10" ht="14.25" thickBot="1">
      <c r="A11" s="7" t="s">
        <v>4</v>
      </c>
      <c r="B11" s="8">
        <f aca="true" t="shared" si="3" ref="B11:J11">B9+B10</f>
        <v>0</v>
      </c>
      <c r="C11" s="8">
        <f t="shared" si="3"/>
        <v>0</v>
      </c>
      <c r="D11" s="8">
        <f t="shared" si="3"/>
        <v>0</v>
      </c>
      <c r="E11" s="8">
        <f t="shared" si="3"/>
        <v>112604</v>
      </c>
      <c r="F11" s="8">
        <f t="shared" si="3"/>
        <v>115156</v>
      </c>
      <c r="G11" s="8">
        <f t="shared" si="3"/>
        <v>125184</v>
      </c>
      <c r="H11" s="8">
        <f t="shared" si="3"/>
        <v>132839</v>
      </c>
      <c r="I11" s="8">
        <f t="shared" si="3"/>
        <v>142146</v>
      </c>
      <c r="J11" s="8">
        <f t="shared" si="3"/>
        <v>145251</v>
      </c>
    </row>
    <row r="12" spans="1:10" ht="14.25" thickBot="1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3.5">
      <c r="A13" s="1" t="s">
        <v>1</v>
      </c>
      <c r="B13" s="11">
        <f>J8+1</f>
        <v>19</v>
      </c>
      <c r="C13" s="11">
        <f>B13+1</f>
        <v>20</v>
      </c>
      <c r="D13" s="11">
        <f aca="true" t="shared" si="4" ref="D13:J13">C13+1</f>
        <v>21</v>
      </c>
      <c r="E13" s="11">
        <f t="shared" si="4"/>
        <v>22</v>
      </c>
      <c r="F13" s="11">
        <f t="shared" si="4"/>
        <v>23</v>
      </c>
      <c r="G13" s="11">
        <f t="shared" si="4"/>
        <v>24</v>
      </c>
      <c r="H13" s="11">
        <f t="shared" si="4"/>
        <v>25</v>
      </c>
      <c r="I13" s="11">
        <f t="shared" si="4"/>
        <v>26</v>
      </c>
      <c r="J13" s="12">
        <f t="shared" si="4"/>
        <v>27</v>
      </c>
    </row>
    <row r="14" spans="1:10" ht="13.5">
      <c r="A14" s="4" t="s">
        <v>2</v>
      </c>
      <c r="B14" s="5">
        <v>82900</v>
      </c>
      <c r="C14" s="5">
        <v>85232</v>
      </c>
      <c r="D14" s="5">
        <v>87644</v>
      </c>
      <c r="E14" s="5">
        <v>91048</v>
      </c>
      <c r="F14" s="5">
        <v>94690</v>
      </c>
      <c r="G14" s="5">
        <v>97759</v>
      </c>
      <c r="H14" s="5">
        <v>97038</v>
      </c>
      <c r="I14" s="5">
        <v>97649</v>
      </c>
      <c r="J14" s="6">
        <v>95935</v>
      </c>
    </row>
    <row r="15" spans="1:10" ht="13.5">
      <c r="A15" s="4" t="s">
        <v>3</v>
      </c>
      <c r="B15" s="5">
        <v>61459</v>
      </c>
      <c r="C15" s="5">
        <v>58235</v>
      </c>
      <c r="D15" s="5">
        <v>54904</v>
      </c>
      <c r="E15" s="5">
        <v>51465</v>
      </c>
      <c r="F15" s="5">
        <v>47858</v>
      </c>
      <c r="G15" s="5">
        <v>44088</v>
      </c>
      <c r="H15" s="5">
        <v>40255</v>
      </c>
      <c r="I15" s="5">
        <v>36546</v>
      </c>
      <c r="J15" s="6">
        <v>32972</v>
      </c>
    </row>
    <row r="16" spans="1:10" ht="14.25" thickBot="1">
      <c r="A16" s="7" t="s">
        <v>4</v>
      </c>
      <c r="B16" s="8">
        <f aca="true" t="shared" si="5" ref="B16:J16">B14+B15</f>
        <v>144359</v>
      </c>
      <c r="C16" s="8">
        <f t="shared" si="5"/>
        <v>143467</v>
      </c>
      <c r="D16" s="8">
        <f t="shared" si="5"/>
        <v>142548</v>
      </c>
      <c r="E16" s="8">
        <f t="shared" si="5"/>
        <v>142513</v>
      </c>
      <c r="F16" s="8">
        <f t="shared" si="5"/>
        <v>142548</v>
      </c>
      <c r="G16" s="8">
        <f t="shared" si="5"/>
        <v>141847</v>
      </c>
      <c r="H16" s="8">
        <f t="shared" si="5"/>
        <v>137293</v>
      </c>
      <c r="I16" s="8">
        <f t="shared" si="5"/>
        <v>134195</v>
      </c>
      <c r="J16" s="8">
        <f t="shared" si="5"/>
        <v>128907</v>
      </c>
    </row>
    <row r="17" spans="1:10" ht="14.25" thickBot="1">
      <c r="A17" s="9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3.5">
      <c r="A18" s="1" t="s">
        <v>1</v>
      </c>
      <c r="B18" s="11">
        <f>J13+1</f>
        <v>28</v>
      </c>
      <c r="C18" s="11">
        <f>B18+1</f>
        <v>29</v>
      </c>
      <c r="D18" s="11">
        <f aca="true" t="shared" si="6" ref="D18:J18">C18+1</f>
        <v>30</v>
      </c>
      <c r="E18" s="11">
        <f t="shared" si="6"/>
        <v>31</v>
      </c>
      <c r="F18" s="11">
        <f t="shared" si="6"/>
        <v>32</v>
      </c>
      <c r="G18" s="11">
        <f t="shared" si="6"/>
        <v>33</v>
      </c>
      <c r="H18" s="11">
        <f t="shared" si="6"/>
        <v>34</v>
      </c>
      <c r="I18" s="11">
        <f t="shared" si="6"/>
        <v>35</v>
      </c>
      <c r="J18" s="12">
        <f t="shared" si="6"/>
        <v>36</v>
      </c>
    </row>
    <row r="19" spans="1:10" ht="13.5">
      <c r="A19" s="4" t="s">
        <v>2</v>
      </c>
      <c r="B19" s="5">
        <v>97560</v>
      </c>
      <c r="C19" s="5">
        <v>97078</v>
      </c>
      <c r="D19" s="5">
        <v>96261</v>
      </c>
      <c r="E19" s="5">
        <v>95582</v>
      </c>
      <c r="F19" s="5">
        <v>90800</v>
      </c>
      <c r="G19" s="5">
        <v>85936</v>
      </c>
      <c r="H19" s="5">
        <v>85383</v>
      </c>
      <c r="I19" s="5">
        <v>83721</v>
      </c>
      <c r="J19" s="6">
        <v>71352</v>
      </c>
    </row>
    <row r="20" spans="1:10" ht="13.5">
      <c r="A20" s="4" t="s">
        <v>3</v>
      </c>
      <c r="B20" s="5">
        <v>29462</v>
      </c>
      <c r="C20" s="5">
        <v>25988</v>
      </c>
      <c r="D20" s="5">
        <v>22574</v>
      </c>
      <c r="E20" s="5">
        <v>19224</v>
      </c>
      <c r="F20" s="5">
        <v>16004</v>
      </c>
      <c r="G20" s="5">
        <v>13155</v>
      </c>
      <c r="H20" s="5">
        <v>10633</v>
      </c>
      <c r="I20" s="5">
        <v>8202</v>
      </c>
      <c r="J20" s="6">
        <v>9562</v>
      </c>
    </row>
    <row r="21" spans="1:10" ht="14.25" thickBot="1">
      <c r="A21" s="7" t="s">
        <v>4</v>
      </c>
      <c r="B21" s="8">
        <f aca="true" t="shared" si="7" ref="B21:J21">B19+B20</f>
        <v>127022</v>
      </c>
      <c r="C21" s="8">
        <f t="shared" si="7"/>
        <v>123066</v>
      </c>
      <c r="D21" s="8">
        <f t="shared" si="7"/>
        <v>118835</v>
      </c>
      <c r="E21" s="8">
        <f t="shared" si="7"/>
        <v>114806</v>
      </c>
      <c r="F21" s="8">
        <f t="shared" si="7"/>
        <v>106804</v>
      </c>
      <c r="G21" s="8">
        <f t="shared" si="7"/>
        <v>99091</v>
      </c>
      <c r="H21" s="8">
        <f t="shared" si="7"/>
        <v>96016</v>
      </c>
      <c r="I21" s="8">
        <f t="shared" si="7"/>
        <v>91923</v>
      </c>
      <c r="J21" s="8">
        <f t="shared" si="7"/>
        <v>80914</v>
      </c>
    </row>
    <row r="22" spans="1:10" ht="14.25" thickBot="1">
      <c r="A22" s="9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3.5">
      <c r="A23" s="1" t="s">
        <v>1</v>
      </c>
      <c r="B23" s="11">
        <f>J18+1</f>
        <v>37</v>
      </c>
      <c r="C23" s="11">
        <f>B23+1</f>
        <v>38</v>
      </c>
      <c r="D23" s="11">
        <f aca="true" t="shared" si="8" ref="D23:J23">C23+1</f>
        <v>39</v>
      </c>
      <c r="E23" s="11">
        <f t="shared" si="8"/>
        <v>40</v>
      </c>
      <c r="F23" s="11">
        <f t="shared" si="8"/>
        <v>41</v>
      </c>
      <c r="G23" s="11">
        <f t="shared" si="8"/>
        <v>42</v>
      </c>
      <c r="H23" s="11">
        <f t="shared" si="8"/>
        <v>43</v>
      </c>
      <c r="I23" s="11">
        <f t="shared" si="8"/>
        <v>44</v>
      </c>
      <c r="J23" s="12">
        <f t="shared" si="8"/>
        <v>45</v>
      </c>
    </row>
    <row r="24" spans="1:10" ht="13.5">
      <c r="A24" s="4" t="s">
        <v>2</v>
      </c>
      <c r="B24" s="5">
        <v>61571</v>
      </c>
      <c r="C24" s="5">
        <v>51795</v>
      </c>
      <c r="D24" s="5">
        <v>47934</v>
      </c>
      <c r="E24" s="5">
        <v>31915</v>
      </c>
      <c r="F24" s="5">
        <v>19579</v>
      </c>
      <c r="G24" s="5">
        <v>4570</v>
      </c>
      <c r="H24" s="5"/>
      <c r="I24" s="5"/>
      <c r="J24" s="6"/>
    </row>
    <row r="25" spans="1:10" ht="13.5">
      <c r="A25" s="4" t="s">
        <v>3</v>
      </c>
      <c r="B25" s="5">
        <v>4191</v>
      </c>
      <c r="C25" s="5">
        <v>2866</v>
      </c>
      <c r="D25" s="5">
        <v>1809</v>
      </c>
      <c r="E25" s="5">
        <v>922</v>
      </c>
      <c r="F25" s="5">
        <v>353</v>
      </c>
      <c r="G25" s="5">
        <v>55</v>
      </c>
      <c r="H25" s="5"/>
      <c r="I25" s="5"/>
      <c r="J25" s="6"/>
    </row>
    <row r="26" spans="1:10" ht="14.25" thickBot="1">
      <c r="A26" s="7" t="s">
        <v>4</v>
      </c>
      <c r="B26" s="8">
        <f aca="true" t="shared" si="9" ref="B26:J26">B24+B25</f>
        <v>65762</v>
      </c>
      <c r="C26" s="8">
        <f t="shared" si="9"/>
        <v>54661</v>
      </c>
      <c r="D26" s="8">
        <f t="shared" si="9"/>
        <v>49743</v>
      </c>
      <c r="E26" s="8">
        <f t="shared" si="9"/>
        <v>32837</v>
      </c>
      <c r="F26" s="8">
        <f t="shared" si="9"/>
        <v>19932</v>
      </c>
      <c r="G26" s="8">
        <f t="shared" si="9"/>
        <v>4625</v>
      </c>
      <c r="H26" s="8">
        <f t="shared" si="9"/>
        <v>0</v>
      </c>
      <c r="I26" s="8">
        <f t="shared" si="9"/>
        <v>0</v>
      </c>
      <c r="J26" s="8">
        <f t="shared" si="9"/>
        <v>0</v>
      </c>
    </row>
    <row r="29" spans="1:10" ht="24">
      <c r="A29" s="29" t="s">
        <v>22</v>
      </c>
      <c r="B29" s="29"/>
      <c r="C29" s="29"/>
      <c r="D29" s="29"/>
      <c r="E29" s="29"/>
      <c r="F29" s="29"/>
      <c r="G29" s="29"/>
      <c r="H29" s="29"/>
      <c r="I29" s="29"/>
      <c r="J29" s="29"/>
    </row>
    <row r="30" ht="14.25" thickBot="1">
      <c r="J30" t="s">
        <v>11</v>
      </c>
    </row>
    <row r="31" spans="1:10" ht="13.5">
      <c r="A31" s="1" t="s">
        <v>1</v>
      </c>
      <c r="B31" s="2">
        <v>1</v>
      </c>
      <c r="C31" s="2">
        <f>B31+1</f>
        <v>2</v>
      </c>
      <c r="D31" s="2">
        <f aca="true" t="shared" si="10" ref="D31:J31">C31+1</f>
        <v>3</v>
      </c>
      <c r="E31" s="2">
        <f t="shared" si="10"/>
        <v>4</v>
      </c>
      <c r="F31" s="2">
        <f t="shared" si="10"/>
        <v>5</v>
      </c>
      <c r="G31" s="2">
        <f t="shared" si="10"/>
        <v>6</v>
      </c>
      <c r="H31" s="2">
        <f t="shared" si="10"/>
        <v>7</v>
      </c>
      <c r="I31" s="2">
        <f t="shared" si="10"/>
        <v>8</v>
      </c>
      <c r="J31" s="3">
        <f t="shared" si="10"/>
        <v>9</v>
      </c>
    </row>
    <row r="32" spans="1:10" ht="13.5">
      <c r="A32" s="4" t="s">
        <v>2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3.5">
      <c r="A33" s="4" t="s">
        <v>3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4.25" thickBot="1">
      <c r="A34" s="7" t="s">
        <v>4</v>
      </c>
      <c r="B34" s="8">
        <f aca="true" t="shared" si="11" ref="B34:J34">B32+B33</f>
        <v>0</v>
      </c>
      <c r="C34" s="8">
        <f t="shared" si="11"/>
        <v>0</v>
      </c>
      <c r="D34" s="8">
        <f t="shared" si="11"/>
        <v>0</v>
      </c>
      <c r="E34" s="8">
        <f t="shared" si="11"/>
        <v>0</v>
      </c>
      <c r="F34" s="8">
        <f t="shared" si="11"/>
        <v>0</v>
      </c>
      <c r="G34" s="8">
        <f t="shared" si="11"/>
        <v>0</v>
      </c>
      <c r="H34" s="8">
        <f t="shared" si="11"/>
        <v>0</v>
      </c>
      <c r="I34" s="8">
        <f t="shared" si="11"/>
        <v>0</v>
      </c>
      <c r="J34" s="8">
        <f t="shared" si="11"/>
        <v>0</v>
      </c>
    </row>
    <row r="35" spans="1:10" ht="14.25" thickBot="1">
      <c r="A35" s="9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3.5">
      <c r="A36" s="1" t="s">
        <v>1</v>
      </c>
      <c r="B36" s="11">
        <f>J31+1</f>
        <v>10</v>
      </c>
      <c r="C36" s="11">
        <f>B36+1</f>
        <v>11</v>
      </c>
      <c r="D36" s="11">
        <f aca="true" t="shared" si="12" ref="D36:J36">C36+1</f>
        <v>12</v>
      </c>
      <c r="E36" s="11">
        <f t="shared" si="12"/>
        <v>13</v>
      </c>
      <c r="F36" s="11">
        <f t="shared" si="12"/>
        <v>14</v>
      </c>
      <c r="G36" s="11">
        <f t="shared" si="12"/>
        <v>15</v>
      </c>
      <c r="H36" s="11">
        <f t="shared" si="12"/>
        <v>16</v>
      </c>
      <c r="I36" s="11">
        <f t="shared" si="12"/>
        <v>17</v>
      </c>
      <c r="J36" s="12">
        <f t="shared" si="12"/>
        <v>18</v>
      </c>
    </row>
    <row r="37" spans="1:10" ht="13.5">
      <c r="A37" s="4" t="s">
        <v>2</v>
      </c>
      <c r="B37" s="5"/>
      <c r="C37" s="5"/>
      <c r="D37" s="5"/>
      <c r="E37" s="5">
        <v>20479</v>
      </c>
      <c r="F37" s="5">
        <v>18980</v>
      </c>
      <c r="G37" s="5">
        <v>22657</v>
      </c>
      <c r="H37" s="5">
        <v>26867</v>
      </c>
      <c r="I37" s="5">
        <v>30606</v>
      </c>
      <c r="J37" s="6">
        <v>35963</v>
      </c>
    </row>
    <row r="38" spans="1:10" ht="13.5">
      <c r="A38" s="4" t="s">
        <v>3</v>
      </c>
      <c r="B38" s="5"/>
      <c r="C38" s="5"/>
      <c r="D38" s="5"/>
      <c r="E38" s="5">
        <v>31293</v>
      </c>
      <c r="F38" s="5">
        <v>32230</v>
      </c>
      <c r="G38" s="5">
        <v>31279</v>
      </c>
      <c r="H38" s="5">
        <v>30250</v>
      </c>
      <c r="I38" s="5">
        <v>29103</v>
      </c>
      <c r="J38" s="6">
        <v>27843</v>
      </c>
    </row>
    <row r="39" spans="1:10" ht="14.25" thickBot="1">
      <c r="A39" s="7" t="s">
        <v>4</v>
      </c>
      <c r="B39" s="8">
        <f aca="true" t="shared" si="13" ref="B39:J39">B37+B38</f>
        <v>0</v>
      </c>
      <c r="C39" s="8">
        <f t="shared" si="13"/>
        <v>0</v>
      </c>
      <c r="D39" s="8">
        <f t="shared" si="13"/>
        <v>0</v>
      </c>
      <c r="E39" s="8">
        <f t="shared" si="13"/>
        <v>51772</v>
      </c>
      <c r="F39" s="8">
        <f t="shared" si="13"/>
        <v>51210</v>
      </c>
      <c r="G39" s="8">
        <f t="shared" si="13"/>
        <v>53936</v>
      </c>
      <c r="H39" s="8">
        <f t="shared" si="13"/>
        <v>57117</v>
      </c>
      <c r="I39" s="8">
        <f t="shared" si="13"/>
        <v>59709</v>
      </c>
      <c r="J39" s="8">
        <f t="shared" si="13"/>
        <v>63806</v>
      </c>
    </row>
    <row r="40" spans="1:10" ht="14.25" thickBot="1">
      <c r="A40" s="9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3.5">
      <c r="A41" s="1" t="s">
        <v>1</v>
      </c>
      <c r="B41" s="11">
        <f>J36+1</f>
        <v>19</v>
      </c>
      <c r="C41" s="11">
        <f>B41+1</f>
        <v>20</v>
      </c>
      <c r="D41" s="11">
        <f aca="true" t="shared" si="14" ref="D41:J41">C41+1</f>
        <v>21</v>
      </c>
      <c r="E41" s="11">
        <f t="shared" si="14"/>
        <v>22</v>
      </c>
      <c r="F41" s="11">
        <f t="shared" si="14"/>
        <v>23</v>
      </c>
      <c r="G41" s="11">
        <f t="shared" si="14"/>
        <v>24</v>
      </c>
      <c r="H41" s="11">
        <f t="shared" si="14"/>
        <v>25</v>
      </c>
      <c r="I41" s="11">
        <f t="shared" si="14"/>
        <v>26</v>
      </c>
      <c r="J41" s="12">
        <f t="shared" si="14"/>
        <v>27</v>
      </c>
    </row>
    <row r="42" spans="1:10" ht="13.5">
      <c r="A42" s="4" t="s">
        <v>2</v>
      </c>
      <c r="B42" s="5">
        <v>39621</v>
      </c>
      <c r="C42" s="5">
        <v>41118</v>
      </c>
      <c r="D42" s="5">
        <v>4233</v>
      </c>
      <c r="E42" s="5">
        <v>43972</v>
      </c>
      <c r="F42" s="5">
        <v>45060</v>
      </c>
      <c r="G42" s="5">
        <v>44960</v>
      </c>
      <c r="H42" s="5">
        <v>44638</v>
      </c>
      <c r="I42" s="5">
        <v>44939</v>
      </c>
      <c r="J42" s="6">
        <v>43119</v>
      </c>
    </row>
    <row r="43" spans="1:10" ht="13.5">
      <c r="A43" s="4" t="s">
        <v>3</v>
      </c>
      <c r="B43" s="5">
        <v>26455</v>
      </c>
      <c r="C43" s="5">
        <v>24958</v>
      </c>
      <c r="D43" s="5">
        <v>23390</v>
      </c>
      <c r="E43" s="5">
        <v>21751</v>
      </c>
      <c r="F43" s="5">
        <v>20044</v>
      </c>
      <c r="G43" s="5">
        <v>18311</v>
      </c>
      <c r="H43" s="5">
        <v>16591</v>
      </c>
      <c r="I43" s="5">
        <v>14913</v>
      </c>
      <c r="J43" s="6">
        <v>13293</v>
      </c>
    </row>
    <row r="44" spans="1:10" ht="14.25" thickBot="1">
      <c r="A44" s="7" t="s">
        <v>4</v>
      </c>
      <c r="B44" s="8">
        <f aca="true" t="shared" si="15" ref="B44:J44">B42+B43</f>
        <v>66076</v>
      </c>
      <c r="C44" s="8">
        <f t="shared" si="15"/>
        <v>66076</v>
      </c>
      <c r="D44" s="8">
        <f t="shared" si="15"/>
        <v>27623</v>
      </c>
      <c r="E44" s="8">
        <f t="shared" si="15"/>
        <v>65723</v>
      </c>
      <c r="F44" s="8">
        <f t="shared" si="15"/>
        <v>65104</v>
      </c>
      <c r="G44" s="8">
        <f t="shared" si="15"/>
        <v>63271</v>
      </c>
      <c r="H44" s="8">
        <f t="shared" si="15"/>
        <v>61229</v>
      </c>
      <c r="I44" s="8">
        <f t="shared" si="15"/>
        <v>59852</v>
      </c>
      <c r="J44" s="8">
        <f t="shared" si="15"/>
        <v>56412</v>
      </c>
    </row>
    <row r="45" spans="1:10" ht="14.25" thickBot="1">
      <c r="A45" s="9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3.5">
      <c r="A46" s="1" t="s">
        <v>1</v>
      </c>
      <c r="B46" s="11">
        <f>J41+1</f>
        <v>28</v>
      </c>
      <c r="C46" s="11">
        <f>B46+1</f>
        <v>29</v>
      </c>
      <c r="D46" s="11">
        <f aca="true" t="shared" si="16" ref="D46:J46">C46+1</f>
        <v>30</v>
      </c>
      <c r="E46" s="11">
        <f t="shared" si="16"/>
        <v>31</v>
      </c>
      <c r="F46" s="11">
        <f t="shared" si="16"/>
        <v>32</v>
      </c>
      <c r="G46" s="11">
        <f t="shared" si="16"/>
        <v>33</v>
      </c>
      <c r="H46" s="11">
        <f t="shared" si="16"/>
        <v>34</v>
      </c>
      <c r="I46" s="11">
        <f t="shared" si="16"/>
        <v>35</v>
      </c>
      <c r="J46" s="12">
        <f t="shared" si="16"/>
        <v>36</v>
      </c>
    </row>
    <row r="47" spans="1:10" ht="13.5">
      <c r="A47" s="4" t="s">
        <v>2</v>
      </c>
      <c r="B47" s="5">
        <v>41539</v>
      </c>
      <c r="C47" s="5">
        <v>41455</v>
      </c>
      <c r="D47" s="5">
        <v>41234</v>
      </c>
      <c r="E47" s="5">
        <v>40252</v>
      </c>
      <c r="F47" s="5">
        <v>40709</v>
      </c>
      <c r="G47" s="5">
        <v>38017</v>
      </c>
      <c r="H47" s="5">
        <v>36364</v>
      </c>
      <c r="I47" s="5">
        <v>34475</v>
      </c>
      <c r="J47" s="6">
        <v>29916</v>
      </c>
    </row>
    <row r="48" spans="1:10" ht="13.5">
      <c r="A48" s="4" t="s">
        <v>3</v>
      </c>
      <c r="B48" s="5">
        <v>11834</v>
      </c>
      <c r="C48" s="5">
        <v>10480</v>
      </c>
      <c r="D48" s="5">
        <v>9149</v>
      </c>
      <c r="E48" s="5">
        <v>7853</v>
      </c>
      <c r="F48" s="5">
        <v>6603</v>
      </c>
      <c r="G48" s="5">
        <v>5404</v>
      </c>
      <c r="H48" s="5">
        <v>4373</v>
      </c>
      <c r="I48" s="5">
        <v>3437</v>
      </c>
      <c r="J48" s="6">
        <v>2616</v>
      </c>
    </row>
    <row r="49" spans="1:10" ht="14.25" thickBot="1">
      <c r="A49" s="7" t="s">
        <v>4</v>
      </c>
      <c r="B49" s="8">
        <f aca="true" t="shared" si="17" ref="B49:J49">B47+B48</f>
        <v>53373</v>
      </c>
      <c r="C49" s="8">
        <f t="shared" si="17"/>
        <v>51935</v>
      </c>
      <c r="D49" s="8">
        <f t="shared" si="17"/>
        <v>50383</v>
      </c>
      <c r="E49" s="8">
        <f t="shared" si="17"/>
        <v>48105</v>
      </c>
      <c r="F49" s="8">
        <f t="shared" si="17"/>
        <v>47312</v>
      </c>
      <c r="G49" s="8">
        <f t="shared" si="17"/>
        <v>43421</v>
      </c>
      <c r="H49" s="8">
        <f t="shared" si="17"/>
        <v>40737</v>
      </c>
      <c r="I49" s="8">
        <f t="shared" si="17"/>
        <v>37912</v>
      </c>
      <c r="J49" s="8">
        <f t="shared" si="17"/>
        <v>32532</v>
      </c>
    </row>
    <row r="50" spans="1:10" ht="14.25" thickBot="1">
      <c r="A50" s="9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3.5">
      <c r="A51" s="1" t="s">
        <v>1</v>
      </c>
      <c r="B51" s="11">
        <f>J46+1</f>
        <v>37</v>
      </c>
      <c r="C51" s="11">
        <f>B51+1</f>
        <v>38</v>
      </c>
      <c r="D51" s="11">
        <f aca="true" t="shared" si="18" ref="D51:J51">C51+1</f>
        <v>39</v>
      </c>
      <c r="E51" s="11">
        <f t="shared" si="18"/>
        <v>40</v>
      </c>
      <c r="F51" s="11">
        <f t="shared" si="18"/>
        <v>41</v>
      </c>
      <c r="G51" s="11">
        <f t="shared" si="18"/>
        <v>42</v>
      </c>
      <c r="H51" s="11">
        <f t="shared" si="18"/>
        <v>43</v>
      </c>
      <c r="I51" s="11">
        <f t="shared" si="18"/>
        <v>44</v>
      </c>
      <c r="J51" s="12">
        <f t="shared" si="18"/>
        <v>45</v>
      </c>
    </row>
    <row r="52" spans="1:10" ht="13.5">
      <c r="A52" s="4" t="s">
        <v>2</v>
      </c>
      <c r="B52" s="5">
        <v>28571</v>
      </c>
      <c r="C52" s="5">
        <v>23204</v>
      </c>
      <c r="D52" s="5">
        <v>20181</v>
      </c>
      <c r="E52" s="5">
        <v>15398</v>
      </c>
      <c r="F52" s="5">
        <v>9493</v>
      </c>
      <c r="G52" s="5">
        <v>3189</v>
      </c>
      <c r="H52" s="5"/>
      <c r="I52" s="5"/>
      <c r="J52" s="6"/>
    </row>
    <row r="53" spans="1:10" ht="13.5">
      <c r="A53" s="4" t="s">
        <v>3</v>
      </c>
      <c r="B53" s="5">
        <v>1929</v>
      </c>
      <c r="C53" s="5">
        <v>1325</v>
      </c>
      <c r="D53" s="5">
        <v>862</v>
      </c>
      <c r="E53" s="5">
        <v>479</v>
      </c>
      <c r="F53" s="5">
        <v>199</v>
      </c>
      <c r="G53" s="5">
        <v>38</v>
      </c>
      <c r="H53" s="5"/>
      <c r="I53" s="5"/>
      <c r="J53" s="6"/>
    </row>
    <row r="54" spans="1:10" ht="14.25" thickBot="1">
      <c r="A54" s="7" t="s">
        <v>4</v>
      </c>
      <c r="B54" s="8">
        <f aca="true" t="shared" si="19" ref="B54:J54">B52+B53</f>
        <v>30500</v>
      </c>
      <c r="C54" s="8">
        <f t="shared" si="19"/>
        <v>24529</v>
      </c>
      <c r="D54" s="8">
        <f t="shared" si="19"/>
        <v>21043</v>
      </c>
      <c r="E54" s="8">
        <f t="shared" si="19"/>
        <v>15877</v>
      </c>
      <c r="F54" s="8">
        <f t="shared" si="19"/>
        <v>9692</v>
      </c>
      <c r="G54" s="8">
        <f t="shared" si="19"/>
        <v>3227</v>
      </c>
      <c r="H54" s="8">
        <f t="shared" si="19"/>
        <v>0</v>
      </c>
      <c r="I54" s="8">
        <f t="shared" si="19"/>
        <v>0</v>
      </c>
      <c r="J54" s="8">
        <f t="shared" si="19"/>
        <v>0</v>
      </c>
    </row>
  </sheetData>
  <mergeCells count="2">
    <mergeCell ref="A1:J1"/>
    <mergeCell ref="A29:J2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0" bestFit="1" customWidth="1"/>
    <col min="2" max="11" width="12.75390625" style="0" bestFit="1" customWidth="1"/>
  </cols>
  <sheetData>
    <row r="1" ht="13.5">
      <c r="A1" t="s">
        <v>23</v>
      </c>
    </row>
    <row r="2" ht="13.5">
      <c r="K2" t="s">
        <v>12</v>
      </c>
    </row>
    <row r="3" spans="1:11" ht="13.5">
      <c r="A3" s="22" t="s">
        <v>24</v>
      </c>
      <c r="B3" s="22">
        <v>13</v>
      </c>
      <c r="C3" s="22">
        <v>14</v>
      </c>
      <c r="D3" s="22">
        <v>15</v>
      </c>
      <c r="E3" s="22">
        <v>16</v>
      </c>
      <c r="F3" s="22">
        <v>17</v>
      </c>
      <c r="G3" s="22">
        <v>18</v>
      </c>
      <c r="H3" s="22">
        <v>19</v>
      </c>
      <c r="I3" s="22">
        <v>20</v>
      </c>
      <c r="J3" s="22">
        <v>21</v>
      </c>
      <c r="K3" s="22">
        <v>22</v>
      </c>
    </row>
    <row r="4" spans="1:11" ht="13.5">
      <c r="A4" s="22" t="s">
        <v>2</v>
      </c>
      <c r="B4" s="23">
        <v>630571069</v>
      </c>
      <c r="C4" s="23">
        <v>644697587</v>
      </c>
      <c r="D4" s="23">
        <v>595776050</v>
      </c>
      <c r="E4" s="23">
        <v>719379944</v>
      </c>
      <c r="F4" s="23">
        <v>566553620</v>
      </c>
      <c r="G4" s="23">
        <v>490040947</v>
      </c>
      <c r="H4" s="23">
        <v>408152869</v>
      </c>
      <c r="I4" s="23">
        <v>336095716</v>
      </c>
      <c r="J4" s="23">
        <v>229592733</v>
      </c>
      <c r="K4" s="23">
        <v>192990746</v>
      </c>
    </row>
    <row r="5" spans="1:11" ht="13.5">
      <c r="A5" s="22" t="s">
        <v>3</v>
      </c>
      <c r="B5" s="23">
        <v>166124642</v>
      </c>
      <c r="C5" s="23">
        <v>149003165</v>
      </c>
      <c r="D5" s="23">
        <v>129816499</v>
      </c>
      <c r="E5" s="23">
        <v>112115574</v>
      </c>
      <c r="F5" s="23">
        <v>91299412</v>
      </c>
      <c r="G5" s="23">
        <v>76208049</v>
      </c>
      <c r="H5" s="23">
        <v>64028870</v>
      </c>
      <c r="I5" s="23">
        <v>54006190</v>
      </c>
      <c r="J5" s="23">
        <v>45527344</v>
      </c>
      <c r="K5" s="23">
        <v>39081183</v>
      </c>
    </row>
    <row r="6" spans="1:11" ht="13.5">
      <c r="A6" s="22" t="s">
        <v>25</v>
      </c>
      <c r="B6" s="23">
        <f>SUM(B4:B5)</f>
        <v>796695711</v>
      </c>
      <c r="C6" s="23">
        <f aca="true" t="shared" si="0" ref="C6:K6">SUM(C4:C5)</f>
        <v>793700752</v>
      </c>
      <c r="D6" s="23">
        <f t="shared" si="0"/>
        <v>725592549</v>
      </c>
      <c r="E6" s="23">
        <f t="shared" si="0"/>
        <v>831495518</v>
      </c>
      <c r="F6" s="23">
        <f t="shared" si="0"/>
        <v>657853032</v>
      </c>
      <c r="G6" s="23">
        <f t="shared" si="0"/>
        <v>566248996</v>
      </c>
      <c r="H6" s="23">
        <f t="shared" si="0"/>
        <v>472181739</v>
      </c>
      <c r="I6" s="23">
        <f t="shared" si="0"/>
        <v>390101906</v>
      </c>
      <c r="J6" s="23">
        <f t="shared" si="0"/>
        <v>275120077</v>
      </c>
      <c r="K6" s="23">
        <f t="shared" si="0"/>
        <v>232071929</v>
      </c>
    </row>
    <row r="9" spans="1:11" ht="13.5">
      <c r="A9" s="22" t="s">
        <v>24</v>
      </c>
      <c r="B9" s="22">
        <v>13</v>
      </c>
      <c r="C9" s="22">
        <v>14</v>
      </c>
      <c r="D9" s="22">
        <v>15</v>
      </c>
      <c r="E9" s="22">
        <v>16</v>
      </c>
      <c r="F9" s="22">
        <v>17</v>
      </c>
      <c r="G9" s="22">
        <v>18</v>
      </c>
      <c r="H9" s="22">
        <v>19</v>
      </c>
      <c r="I9" s="22">
        <v>20</v>
      </c>
      <c r="J9" s="22">
        <v>21</v>
      </c>
      <c r="K9" s="22">
        <v>22</v>
      </c>
    </row>
    <row r="10" spans="1:11" ht="13.5">
      <c r="A10" s="22" t="s">
        <v>2</v>
      </c>
      <c r="B10" s="23">
        <f>B4/1000</f>
        <v>630571.069</v>
      </c>
      <c r="C10" s="23">
        <f aca="true" t="shared" si="1" ref="C10:K10">C4/1000</f>
        <v>644697.587</v>
      </c>
      <c r="D10" s="23">
        <f t="shared" si="1"/>
        <v>595776.05</v>
      </c>
      <c r="E10" s="23">
        <f t="shared" si="1"/>
        <v>719379.944</v>
      </c>
      <c r="F10" s="23">
        <f t="shared" si="1"/>
        <v>566553.62</v>
      </c>
      <c r="G10" s="23">
        <f t="shared" si="1"/>
        <v>490040.947</v>
      </c>
      <c r="H10" s="23">
        <f t="shared" si="1"/>
        <v>408152.869</v>
      </c>
      <c r="I10" s="23">
        <f t="shared" si="1"/>
        <v>336095.716</v>
      </c>
      <c r="J10" s="23">
        <f t="shared" si="1"/>
        <v>229592.733</v>
      </c>
      <c r="K10" s="23">
        <f t="shared" si="1"/>
        <v>192990.746</v>
      </c>
    </row>
    <row r="11" spans="1:11" ht="13.5">
      <c r="A11" s="22" t="s">
        <v>3</v>
      </c>
      <c r="B11" s="23">
        <f aca="true" t="shared" si="2" ref="B11:K11">B5/1000</f>
        <v>166124.642</v>
      </c>
      <c r="C11" s="23">
        <f t="shared" si="2"/>
        <v>149003.165</v>
      </c>
      <c r="D11" s="23">
        <f t="shared" si="2"/>
        <v>129816.499</v>
      </c>
      <c r="E11" s="23">
        <f t="shared" si="2"/>
        <v>112115.574</v>
      </c>
      <c r="F11" s="23">
        <f t="shared" si="2"/>
        <v>91299.412</v>
      </c>
      <c r="G11" s="23">
        <f t="shared" si="2"/>
        <v>76208.049</v>
      </c>
      <c r="H11" s="23">
        <f t="shared" si="2"/>
        <v>64028.87</v>
      </c>
      <c r="I11" s="23">
        <f t="shared" si="2"/>
        <v>54006.19</v>
      </c>
      <c r="J11" s="23">
        <f t="shared" si="2"/>
        <v>45527.344</v>
      </c>
      <c r="K11" s="23">
        <f t="shared" si="2"/>
        <v>39081.183</v>
      </c>
    </row>
    <row r="12" spans="1:11" ht="13.5">
      <c r="A12" s="22" t="s">
        <v>25</v>
      </c>
      <c r="B12" s="23">
        <f aca="true" t="shared" si="3" ref="B12:K12">B6/1000</f>
        <v>796695.711</v>
      </c>
      <c r="C12" s="23">
        <f t="shared" si="3"/>
        <v>793700.752</v>
      </c>
      <c r="D12" s="23">
        <f t="shared" si="3"/>
        <v>725592.549</v>
      </c>
      <c r="E12" s="23">
        <f t="shared" si="3"/>
        <v>831495.518</v>
      </c>
      <c r="F12" s="23">
        <f t="shared" si="3"/>
        <v>657853.032</v>
      </c>
      <c r="G12" s="23">
        <f t="shared" si="3"/>
        <v>566248.996</v>
      </c>
      <c r="H12" s="23">
        <f t="shared" si="3"/>
        <v>472181.739</v>
      </c>
      <c r="I12" s="23">
        <f t="shared" si="3"/>
        <v>390101.906</v>
      </c>
      <c r="J12" s="23">
        <f t="shared" si="3"/>
        <v>275120.077</v>
      </c>
      <c r="K12" s="23">
        <f t="shared" si="3"/>
        <v>232071.929</v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0"/>
  <sheetViews>
    <sheetView workbookViewId="0" topLeftCell="A1">
      <pane xSplit="1" topLeftCell="B1" activePane="topRight" state="frozen"/>
      <selection pane="topLeft" activeCell="A35" sqref="A35"/>
      <selection pane="topRight" activeCell="A1" sqref="A1"/>
    </sheetView>
  </sheetViews>
  <sheetFormatPr defaultColWidth="9.00390625" defaultRowHeight="13.5"/>
  <cols>
    <col min="1" max="1" width="19.50390625" style="0" customWidth="1"/>
    <col min="2" max="2" width="9.375" style="0" customWidth="1"/>
    <col min="3" max="3" width="9.375" style="0" bestFit="1" customWidth="1"/>
    <col min="4" max="17" width="10.25390625" style="0" bestFit="1" customWidth="1"/>
    <col min="18" max="27" width="11.25390625" style="0" bestFit="1" customWidth="1"/>
    <col min="28" max="28" width="10.25390625" style="0" bestFit="1" customWidth="1"/>
    <col min="29" max="32" width="11.25390625" style="0" bestFit="1" customWidth="1"/>
    <col min="33" max="43" width="10.25390625" style="0" bestFit="1" customWidth="1"/>
    <col min="44" max="44" width="7.625" style="0" customWidth="1"/>
    <col min="45" max="46" width="7.375" style="0" customWidth="1"/>
  </cols>
  <sheetData>
    <row r="1" ht="13.5">
      <c r="A1" t="s">
        <v>6</v>
      </c>
    </row>
    <row r="3" spans="1:6" ht="13.5">
      <c r="A3" t="s">
        <v>5</v>
      </c>
      <c r="D3" s="17" t="s">
        <v>12</v>
      </c>
      <c r="F3" t="s">
        <v>16</v>
      </c>
    </row>
    <row r="4" spans="1:46" ht="13.5">
      <c r="A4" s="13" t="s">
        <v>1</v>
      </c>
      <c r="B4" s="13">
        <v>1</v>
      </c>
      <c r="C4" s="13">
        <f>B4+1</f>
        <v>2</v>
      </c>
      <c r="D4" s="13">
        <f aca="true" t="shared" si="0" ref="D4:J4">C4+1</f>
        <v>3</v>
      </c>
      <c r="E4" s="13">
        <f t="shared" si="0"/>
        <v>4</v>
      </c>
      <c r="F4" s="13">
        <f t="shared" si="0"/>
        <v>5</v>
      </c>
      <c r="G4" s="13">
        <f t="shared" si="0"/>
        <v>6</v>
      </c>
      <c r="H4" s="13">
        <f t="shared" si="0"/>
        <v>7</v>
      </c>
      <c r="I4" s="13">
        <f t="shared" si="0"/>
        <v>8</v>
      </c>
      <c r="J4" s="13">
        <f t="shared" si="0"/>
        <v>9</v>
      </c>
      <c r="K4" s="15">
        <f>J4+1</f>
        <v>10</v>
      </c>
      <c r="L4" s="15">
        <f>K4+1</f>
        <v>11</v>
      </c>
      <c r="M4" s="15">
        <f aca="true" t="shared" si="1" ref="M4:S4">L4+1</f>
        <v>12</v>
      </c>
      <c r="N4" s="15">
        <f t="shared" si="1"/>
        <v>13</v>
      </c>
      <c r="O4" s="15">
        <f t="shared" si="1"/>
        <v>14</v>
      </c>
      <c r="P4" s="15">
        <f t="shared" si="1"/>
        <v>15</v>
      </c>
      <c r="Q4" s="15">
        <f t="shared" si="1"/>
        <v>16</v>
      </c>
      <c r="R4" s="15">
        <f t="shared" si="1"/>
        <v>17</v>
      </c>
      <c r="S4" s="15">
        <f t="shared" si="1"/>
        <v>18</v>
      </c>
      <c r="T4" s="15">
        <f>S4+1</f>
        <v>19</v>
      </c>
      <c r="U4" s="15">
        <f>T4+1</f>
        <v>20</v>
      </c>
      <c r="V4" s="15">
        <f aca="true" t="shared" si="2" ref="V4:AC4">U4+1</f>
        <v>21</v>
      </c>
      <c r="W4" s="15">
        <f t="shared" si="2"/>
        <v>22</v>
      </c>
      <c r="X4" s="15">
        <f t="shared" si="2"/>
        <v>23</v>
      </c>
      <c r="Y4" s="15">
        <f t="shared" si="2"/>
        <v>24</v>
      </c>
      <c r="Z4" s="15">
        <f t="shared" si="2"/>
        <v>25</v>
      </c>
      <c r="AA4" s="15">
        <f t="shared" si="2"/>
        <v>26</v>
      </c>
      <c r="AB4" s="15">
        <f t="shared" si="2"/>
        <v>27</v>
      </c>
      <c r="AC4" s="15">
        <f t="shared" si="2"/>
        <v>28</v>
      </c>
      <c r="AD4" s="15">
        <f>AC4+1</f>
        <v>29</v>
      </c>
      <c r="AE4" s="15">
        <f aca="true" t="shared" si="3" ref="AE4:AL4">AD4+1</f>
        <v>30</v>
      </c>
      <c r="AF4" s="15">
        <f t="shared" si="3"/>
        <v>31</v>
      </c>
      <c r="AG4" s="15">
        <f t="shared" si="3"/>
        <v>32</v>
      </c>
      <c r="AH4" s="15">
        <f t="shared" si="3"/>
        <v>33</v>
      </c>
      <c r="AI4" s="15">
        <f t="shared" si="3"/>
        <v>34</v>
      </c>
      <c r="AJ4" s="15">
        <f t="shared" si="3"/>
        <v>35</v>
      </c>
      <c r="AK4" s="15">
        <f t="shared" si="3"/>
        <v>36</v>
      </c>
      <c r="AL4" s="15">
        <f t="shared" si="3"/>
        <v>37</v>
      </c>
      <c r="AM4" s="15">
        <f>AL4+1</f>
        <v>38</v>
      </c>
      <c r="AN4" s="15">
        <f aca="true" t="shared" si="4" ref="AN4:AT4">AM4+1</f>
        <v>39</v>
      </c>
      <c r="AO4" s="15">
        <f t="shared" si="4"/>
        <v>40</v>
      </c>
      <c r="AP4" s="15">
        <f t="shared" si="4"/>
        <v>41</v>
      </c>
      <c r="AQ4" s="15">
        <f t="shared" si="4"/>
        <v>42</v>
      </c>
      <c r="AR4" s="15">
        <f t="shared" si="4"/>
        <v>43</v>
      </c>
      <c r="AS4" s="15">
        <f t="shared" si="4"/>
        <v>44</v>
      </c>
      <c r="AT4" s="15">
        <f t="shared" si="4"/>
        <v>45</v>
      </c>
    </row>
    <row r="5" spans="1:46" ht="13.5">
      <c r="A5" s="13" t="s">
        <v>2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507042</v>
      </c>
      <c r="H5" s="14">
        <v>1682256</v>
      </c>
      <c r="I5" s="14">
        <v>6577985</v>
      </c>
      <c r="J5" s="14">
        <v>8636556</v>
      </c>
      <c r="K5" s="14">
        <v>10872066</v>
      </c>
      <c r="L5" s="14">
        <v>14298559</v>
      </c>
      <c r="M5" s="14">
        <v>19219458</v>
      </c>
      <c r="N5" s="14">
        <v>21225514</v>
      </c>
      <c r="O5" s="14">
        <v>25117545</v>
      </c>
      <c r="P5" s="14">
        <v>31539875</v>
      </c>
      <c r="Q5" s="14">
        <v>39460919</v>
      </c>
      <c r="R5" s="14">
        <v>56848539</v>
      </c>
      <c r="S5" s="14">
        <v>68074763</v>
      </c>
      <c r="T5" s="14">
        <v>70227490</v>
      </c>
      <c r="U5" s="14">
        <v>71875164</v>
      </c>
      <c r="V5" s="14">
        <v>73032533</v>
      </c>
      <c r="W5" s="14">
        <v>73218232</v>
      </c>
      <c r="X5" s="14">
        <v>74803845</v>
      </c>
      <c r="Y5" s="14">
        <v>74988326</v>
      </c>
      <c r="Z5" s="14">
        <v>77267385</v>
      </c>
      <c r="AA5" s="14">
        <v>79638501</v>
      </c>
      <c r="AB5" s="14">
        <v>52106310</v>
      </c>
      <c r="AC5" s="14">
        <v>84675755</v>
      </c>
      <c r="AD5" s="14">
        <v>86862189</v>
      </c>
      <c r="AE5" s="14">
        <v>87908748</v>
      </c>
      <c r="AF5" s="14">
        <v>86279222</v>
      </c>
      <c r="AG5" s="14">
        <v>84497368</v>
      </c>
      <c r="AH5" s="14">
        <v>78637912</v>
      </c>
      <c r="AI5" s="14">
        <v>77089925</v>
      </c>
      <c r="AJ5" s="14">
        <v>72021029</v>
      </c>
      <c r="AK5" s="14">
        <v>68168037</v>
      </c>
      <c r="AL5" s="14">
        <v>62879500</v>
      </c>
      <c r="AM5" s="14">
        <v>60433108</v>
      </c>
      <c r="AN5" s="14">
        <v>53766006</v>
      </c>
      <c r="AO5" s="14">
        <v>41198208</v>
      </c>
      <c r="AP5" s="14">
        <v>30506482</v>
      </c>
      <c r="AQ5" s="14">
        <v>9957240</v>
      </c>
      <c r="AR5" s="14">
        <v>553240</v>
      </c>
      <c r="AS5" s="14">
        <v>0</v>
      </c>
      <c r="AT5" s="14">
        <v>0</v>
      </c>
    </row>
    <row r="6" spans="1:46" ht="13.5">
      <c r="A6" s="13" t="s">
        <v>3</v>
      </c>
      <c r="B6" s="14">
        <v>937897</v>
      </c>
      <c r="C6" s="14">
        <v>4899177</v>
      </c>
      <c r="D6" s="14">
        <v>12410561</v>
      </c>
      <c r="E6" s="14">
        <v>14417407</v>
      </c>
      <c r="F6" s="14">
        <v>16980706</v>
      </c>
      <c r="G6" s="14">
        <v>22743987</v>
      </c>
      <c r="H6" s="14">
        <v>29095153</v>
      </c>
      <c r="I6" s="14">
        <v>30295795</v>
      </c>
      <c r="J6" s="14">
        <v>30412107</v>
      </c>
      <c r="K6" s="14">
        <v>32959014</v>
      </c>
      <c r="L6" s="14">
        <v>38590739</v>
      </c>
      <c r="M6" s="14">
        <v>46598274</v>
      </c>
      <c r="N6" s="14">
        <v>51440657</v>
      </c>
      <c r="O6" s="14">
        <v>52598356</v>
      </c>
      <c r="P6" s="14">
        <v>50788315</v>
      </c>
      <c r="Q6" s="14">
        <v>49534166</v>
      </c>
      <c r="R6" s="14">
        <v>48077807</v>
      </c>
      <c r="S6" s="14">
        <v>46332521</v>
      </c>
      <c r="T6" s="14">
        <v>44406736</v>
      </c>
      <c r="U6" s="14">
        <v>42405750</v>
      </c>
      <c r="V6" s="14">
        <v>40334888</v>
      </c>
      <c r="W6" s="14">
        <v>38216528</v>
      </c>
      <c r="X6" s="14">
        <v>36042771</v>
      </c>
      <c r="Y6" s="14">
        <v>33806102</v>
      </c>
      <c r="Z6" s="14">
        <v>31527043</v>
      </c>
      <c r="AA6" s="14">
        <v>29155927</v>
      </c>
      <c r="AB6" s="14">
        <v>26688118</v>
      </c>
      <c r="AC6" s="14">
        <v>24118673</v>
      </c>
      <c r="AD6" s="14">
        <v>21448405</v>
      </c>
      <c r="AE6" s="14">
        <v>18713082</v>
      </c>
      <c r="AF6" s="14">
        <v>16018076</v>
      </c>
      <c r="AG6" s="14">
        <v>13489652</v>
      </c>
      <c r="AH6" s="14">
        <v>11210050</v>
      </c>
      <c r="AI6" s="14">
        <v>9283753</v>
      </c>
      <c r="AJ6" s="14">
        <v>7495475</v>
      </c>
      <c r="AK6" s="14">
        <v>5932761</v>
      </c>
      <c r="AL6" s="14">
        <v>4569794</v>
      </c>
      <c r="AM6" s="14">
        <v>3388306</v>
      </c>
      <c r="AN6" s="14">
        <v>2280970</v>
      </c>
      <c r="AO6" s="14">
        <v>1328386</v>
      </c>
      <c r="AP6" s="14">
        <v>582029</v>
      </c>
      <c r="AQ6" s="14">
        <v>141904</v>
      </c>
      <c r="AR6" s="14">
        <v>12480</v>
      </c>
      <c r="AS6" s="14">
        <v>0</v>
      </c>
      <c r="AT6" s="14">
        <v>0</v>
      </c>
    </row>
    <row r="7" spans="1:46" ht="13.5">
      <c r="A7" s="13" t="s">
        <v>4</v>
      </c>
      <c r="B7" s="14">
        <f>B5+B6</f>
        <v>937897</v>
      </c>
      <c r="C7" s="14">
        <f aca="true" t="shared" si="5" ref="C7:AT7">C5+C6</f>
        <v>4899177</v>
      </c>
      <c r="D7" s="14">
        <f t="shared" si="5"/>
        <v>12410561</v>
      </c>
      <c r="E7" s="14">
        <f t="shared" si="5"/>
        <v>14417407</v>
      </c>
      <c r="F7" s="14">
        <f t="shared" si="5"/>
        <v>16980706</v>
      </c>
      <c r="G7" s="14">
        <f t="shared" si="5"/>
        <v>23251029</v>
      </c>
      <c r="H7" s="14">
        <f t="shared" si="5"/>
        <v>30777409</v>
      </c>
      <c r="I7" s="14">
        <f t="shared" si="5"/>
        <v>36873780</v>
      </c>
      <c r="J7" s="14">
        <f t="shared" si="5"/>
        <v>39048663</v>
      </c>
      <c r="K7" s="14">
        <f t="shared" si="5"/>
        <v>43831080</v>
      </c>
      <c r="L7" s="14">
        <f t="shared" si="5"/>
        <v>52889298</v>
      </c>
      <c r="M7" s="14">
        <f t="shared" si="5"/>
        <v>65817732</v>
      </c>
      <c r="N7" s="14">
        <f t="shared" si="5"/>
        <v>72666171</v>
      </c>
      <c r="O7" s="14">
        <f t="shared" si="5"/>
        <v>77715901</v>
      </c>
      <c r="P7" s="14">
        <f t="shared" si="5"/>
        <v>82328190</v>
      </c>
      <c r="Q7" s="14">
        <f t="shared" si="5"/>
        <v>88995085</v>
      </c>
      <c r="R7" s="14">
        <f t="shared" si="5"/>
        <v>104926346</v>
      </c>
      <c r="S7" s="14">
        <f t="shared" si="5"/>
        <v>114407284</v>
      </c>
      <c r="T7" s="14">
        <f t="shared" si="5"/>
        <v>114634226</v>
      </c>
      <c r="U7" s="14">
        <f t="shared" si="5"/>
        <v>114280914</v>
      </c>
      <c r="V7" s="14">
        <f t="shared" si="5"/>
        <v>113367421</v>
      </c>
      <c r="W7" s="14">
        <f t="shared" si="5"/>
        <v>111434760</v>
      </c>
      <c r="X7" s="14">
        <f t="shared" si="5"/>
        <v>110846616</v>
      </c>
      <c r="Y7" s="14">
        <f t="shared" si="5"/>
        <v>108794428</v>
      </c>
      <c r="Z7" s="14">
        <f t="shared" si="5"/>
        <v>108794428</v>
      </c>
      <c r="AA7" s="14">
        <f t="shared" si="5"/>
        <v>108794428</v>
      </c>
      <c r="AB7" s="14">
        <f t="shared" si="5"/>
        <v>78794428</v>
      </c>
      <c r="AC7" s="14">
        <f t="shared" si="5"/>
        <v>108794428</v>
      </c>
      <c r="AD7" s="14">
        <f t="shared" si="5"/>
        <v>108310594</v>
      </c>
      <c r="AE7" s="14">
        <f t="shared" si="5"/>
        <v>106621830</v>
      </c>
      <c r="AF7" s="14">
        <f t="shared" si="5"/>
        <v>102297298</v>
      </c>
      <c r="AG7" s="14">
        <f t="shared" si="5"/>
        <v>97987020</v>
      </c>
      <c r="AH7" s="14">
        <f t="shared" si="5"/>
        <v>89847962</v>
      </c>
      <c r="AI7" s="14">
        <f t="shared" si="5"/>
        <v>86373678</v>
      </c>
      <c r="AJ7" s="14">
        <f t="shared" si="5"/>
        <v>79516504</v>
      </c>
      <c r="AK7" s="14">
        <f t="shared" si="5"/>
        <v>74100798</v>
      </c>
      <c r="AL7" s="14">
        <f t="shared" si="5"/>
        <v>67449294</v>
      </c>
      <c r="AM7" s="14">
        <f t="shared" si="5"/>
        <v>63821414</v>
      </c>
      <c r="AN7" s="14">
        <f t="shared" si="5"/>
        <v>56046976</v>
      </c>
      <c r="AO7" s="14">
        <f t="shared" si="5"/>
        <v>42526594</v>
      </c>
      <c r="AP7" s="14">
        <f t="shared" si="5"/>
        <v>31088511</v>
      </c>
      <c r="AQ7" s="14">
        <f t="shared" si="5"/>
        <v>10099144</v>
      </c>
      <c r="AR7" s="14">
        <f t="shared" si="5"/>
        <v>565720</v>
      </c>
      <c r="AS7" s="14">
        <f t="shared" si="5"/>
        <v>0</v>
      </c>
      <c r="AT7" s="14">
        <f t="shared" si="5"/>
        <v>0</v>
      </c>
    </row>
    <row r="8" spans="1:46" ht="13.5">
      <c r="A8" s="16" t="s">
        <v>7</v>
      </c>
      <c r="B8" s="10">
        <f>0.647*B7</f>
        <v>606819.359</v>
      </c>
      <c r="C8" s="10">
        <f aca="true" t="shared" si="6" ref="C8:AT8">0.647*C7</f>
        <v>3169767.5190000003</v>
      </c>
      <c r="D8" s="10">
        <f t="shared" si="6"/>
        <v>8029632.967</v>
      </c>
      <c r="E8" s="10">
        <f t="shared" si="6"/>
        <v>9328062.329</v>
      </c>
      <c r="F8" s="10">
        <f t="shared" si="6"/>
        <v>10986516.782</v>
      </c>
      <c r="G8" s="10">
        <f t="shared" si="6"/>
        <v>15043415.763</v>
      </c>
      <c r="H8" s="10">
        <f t="shared" si="6"/>
        <v>19912983.623</v>
      </c>
      <c r="I8" s="10">
        <f t="shared" si="6"/>
        <v>23857335.66</v>
      </c>
      <c r="J8" s="10">
        <f t="shared" si="6"/>
        <v>25264484.961</v>
      </c>
      <c r="K8" s="10">
        <f t="shared" si="6"/>
        <v>28358708.76</v>
      </c>
      <c r="L8" s="10">
        <f t="shared" si="6"/>
        <v>34219375.806</v>
      </c>
      <c r="M8" s="10">
        <f t="shared" si="6"/>
        <v>42584072.604</v>
      </c>
      <c r="N8" s="10">
        <f t="shared" si="6"/>
        <v>47015012.637</v>
      </c>
      <c r="O8" s="10">
        <f t="shared" si="6"/>
        <v>50282187.947000004</v>
      </c>
      <c r="P8" s="10">
        <f t="shared" si="6"/>
        <v>53266338.93</v>
      </c>
      <c r="Q8" s="10">
        <f t="shared" si="6"/>
        <v>57579819.995000005</v>
      </c>
      <c r="R8" s="10">
        <f t="shared" si="6"/>
        <v>67887345.862</v>
      </c>
      <c r="S8" s="10">
        <f t="shared" si="6"/>
        <v>74021512.748</v>
      </c>
      <c r="T8" s="10">
        <f t="shared" si="6"/>
        <v>74168344.222</v>
      </c>
      <c r="U8" s="10">
        <f t="shared" si="6"/>
        <v>73939751.358</v>
      </c>
      <c r="V8" s="10">
        <f t="shared" si="6"/>
        <v>73348721.38700001</v>
      </c>
      <c r="W8" s="10">
        <f t="shared" si="6"/>
        <v>72098289.72</v>
      </c>
      <c r="X8" s="10">
        <f t="shared" si="6"/>
        <v>71717760.552</v>
      </c>
      <c r="Y8" s="10">
        <f t="shared" si="6"/>
        <v>70389994.91600001</v>
      </c>
      <c r="Z8" s="10">
        <f t="shared" si="6"/>
        <v>70389994.91600001</v>
      </c>
      <c r="AA8" s="10">
        <f t="shared" si="6"/>
        <v>70389994.91600001</v>
      </c>
      <c r="AB8" s="10">
        <f t="shared" si="6"/>
        <v>50979994.916</v>
      </c>
      <c r="AC8" s="10">
        <f t="shared" si="6"/>
        <v>70389994.91600001</v>
      </c>
      <c r="AD8" s="10">
        <f t="shared" si="6"/>
        <v>70076954.318</v>
      </c>
      <c r="AE8" s="10">
        <f t="shared" si="6"/>
        <v>68984324.01</v>
      </c>
      <c r="AF8" s="10">
        <f t="shared" si="6"/>
        <v>66186351.806</v>
      </c>
      <c r="AG8" s="10">
        <f t="shared" si="6"/>
        <v>63397601.940000005</v>
      </c>
      <c r="AH8" s="10">
        <f t="shared" si="6"/>
        <v>58131631.414000005</v>
      </c>
      <c r="AI8" s="10">
        <f t="shared" si="6"/>
        <v>55883769.666</v>
      </c>
      <c r="AJ8" s="10">
        <f t="shared" si="6"/>
        <v>51447178.088</v>
      </c>
      <c r="AK8" s="10">
        <f t="shared" si="6"/>
        <v>47943216.306</v>
      </c>
      <c r="AL8" s="10">
        <f t="shared" si="6"/>
        <v>43639693.218</v>
      </c>
      <c r="AM8" s="10">
        <f t="shared" si="6"/>
        <v>41292454.858</v>
      </c>
      <c r="AN8" s="10">
        <f t="shared" si="6"/>
        <v>36262393.472</v>
      </c>
      <c r="AO8" s="10">
        <f t="shared" si="6"/>
        <v>27514706.318</v>
      </c>
      <c r="AP8" s="10">
        <f t="shared" si="6"/>
        <v>20114266.617000002</v>
      </c>
      <c r="AQ8" s="10">
        <f t="shared" si="6"/>
        <v>6534146.1680000005</v>
      </c>
      <c r="AR8" s="10">
        <f t="shared" si="6"/>
        <v>366020.84</v>
      </c>
      <c r="AS8" s="10">
        <f t="shared" si="6"/>
        <v>0</v>
      </c>
      <c r="AT8" s="10">
        <f t="shared" si="6"/>
        <v>0</v>
      </c>
    </row>
    <row r="9" spans="1:46" ht="13.5">
      <c r="A9" s="18" t="s">
        <v>8</v>
      </c>
      <c r="B9" s="10">
        <f>B7-B8</f>
        <v>331077.64099999995</v>
      </c>
      <c r="C9" s="10">
        <f aca="true" t="shared" si="7" ref="C9:AT9">C7-C8</f>
        <v>1729409.4809999997</v>
      </c>
      <c r="D9" s="10">
        <f t="shared" si="7"/>
        <v>4380928.033</v>
      </c>
      <c r="E9" s="10">
        <f t="shared" si="7"/>
        <v>5089344.671</v>
      </c>
      <c r="F9" s="10">
        <f t="shared" si="7"/>
        <v>5994189.218</v>
      </c>
      <c r="G9" s="10">
        <f t="shared" si="7"/>
        <v>8207613.237</v>
      </c>
      <c r="H9" s="10">
        <f t="shared" si="7"/>
        <v>10864425.377</v>
      </c>
      <c r="I9" s="10">
        <f t="shared" si="7"/>
        <v>13016444.34</v>
      </c>
      <c r="J9" s="10">
        <f t="shared" si="7"/>
        <v>13784178.039</v>
      </c>
      <c r="K9" s="10">
        <f t="shared" si="7"/>
        <v>15472371.239999998</v>
      </c>
      <c r="L9" s="10">
        <f t="shared" si="7"/>
        <v>18669922.194</v>
      </c>
      <c r="M9" s="10">
        <f t="shared" si="7"/>
        <v>23233659.395999998</v>
      </c>
      <c r="N9" s="10">
        <f t="shared" si="7"/>
        <v>25651158.362999998</v>
      </c>
      <c r="O9" s="10">
        <f t="shared" si="7"/>
        <v>27433713.052999996</v>
      </c>
      <c r="P9" s="10">
        <f t="shared" si="7"/>
        <v>29061851.07</v>
      </c>
      <c r="Q9" s="10">
        <f t="shared" si="7"/>
        <v>31415265.004999995</v>
      </c>
      <c r="R9" s="10">
        <f t="shared" si="7"/>
        <v>37039000.138</v>
      </c>
      <c r="S9" s="10">
        <f t="shared" si="7"/>
        <v>40385771.252000004</v>
      </c>
      <c r="T9" s="10">
        <f t="shared" si="7"/>
        <v>40465881.778</v>
      </c>
      <c r="U9" s="10">
        <f t="shared" si="7"/>
        <v>40341162.642000005</v>
      </c>
      <c r="V9" s="10">
        <f t="shared" si="7"/>
        <v>40018699.61299999</v>
      </c>
      <c r="W9" s="10">
        <f t="shared" si="7"/>
        <v>39336470.28</v>
      </c>
      <c r="X9" s="10">
        <f t="shared" si="7"/>
        <v>39128855.448</v>
      </c>
      <c r="Y9" s="10">
        <f t="shared" si="7"/>
        <v>38404433.08399999</v>
      </c>
      <c r="Z9" s="10">
        <f t="shared" si="7"/>
        <v>38404433.08399999</v>
      </c>
      <c r="AA9" s="10">
        <f t="shared" si="7"/>
        <v>38404433.08399999</v>
      </c>
      <c r="AB9" s="10">
        <f t="shared" si="7"/>
        <v>27814433.084</v>
      </c>
      <c r="AC9" s="10">
        <f t="shared" si="7"/>
        <v>38404433.08399999</v>
      </c>
      <c r="AD9" s="10">
        <f t="shared" si="7"/>
        <v>38233639.682</v>
      </c>
      <c r="AE9" s="10">
        <f t="shared" si="7"/>
        <v>37637505.989999995</v>
      </c>
      <c r="AF9" s="10">
        <f t="shared" si="7"/>
        <v>36110946.194</v>
      </c>
      <c r="AG9" s="10">
        <f t="shared" si="7"/>
        <v>34589418.059999995</v>
      </c>
      <c r="AH9" s="10">
        <f t="shared" si="7"/>
        <v>31716330.585999995</v>
      </c>
      <c r="AI9" s="10">
        <f t="shared" si="7"/>
        <v>30489908.334</v>
      </c>
      <c r="AJ9" s="10">
        <f t="shared" si="7"/>
        <v>28069325.912</v>
      </c>
      <c r="AK9" s="10">
        <f t="shared" si="7"/>
        <v>26157581.694</v>
      </c>
      <c r="AL9" s="10">
        <f t="shared" si="7"/>
        <v>23809600.781999998</v>
      </c>
      <c r="AM9" s="10">
        <f t="shared" si="7"/>
        <v>22528959.141999997</v>
      </c>
      <c r="AN9" s="10">
        <f t="shared" si="7"/>
        <v>19784582.527999997</v>
      </c>
      <c r="AO9" s="10">
        <f t="shared" si="7"/>
        <v>15011887.682</v>
      </c>
      <c r="AP9" s="10">
        <f t="shared" si="7"/>
        <v>10974244.382999998</v>
      </c>
      <c r="AQ9" s="10">
        <f t="shared" si="7"/>
        <v>3564997.8319999995</v>
      </c>
      <c r="AR9" s="10">
        <f t="shared" si="7"/>
        <v>199699.15999999997</v>
      </c>
      <c r="AS9" s="10">
        <f t="shared" si="7"/>
        <v>0</v>
      </c>
      <c r="AT9" s="10">
        <f t="shared" si="7"/>
        <v>0</v>
      </c>
    </row>
    <row r="10" spans="1:6" ht="13.5">
      <c r="A10" t="s">
        <v>5</v>
      </c>
      <c r="D10" s="17" t="s">
        <v>13</v>
      </c>
      <c r="F10" t="s">
        <v>16</v>
      </c>
    </row>
    <row r="11" spans="1:46" ht="13.5">
      <c r="A11" s="13" t="s">
        <v>1</v>
      </c>
      <c r="B11" s="13">
        <v>1</v>
      </c>
      <c r="C11" s="13">
        <f>B11+1</f>
        <v>2</v>
      </c>
      <c r="D11" s="13">
        <f aca="true" t="shared" si="8" ref="D11:J11">C11+1</f>
        <v>3</v>
      </c>
      <c r="E11" s="13">
        <f t="shared" si="8"/>
        <v>4</v>
      </c>
      <c r="F11" s="13">
        <f t="shared" si="8"/>
        <v>5</v>
      </c>
      <c r="G11" s="13">
        <f t="shared" si="8"/>
        <v>6</v>
      </c>
      <c r="H11" s="13">
        <f t="shared" si="8"/>
        <v>7</v>
      </c>
      <c r="I11" s="13">
        <f t="shared" si="8"/>
        <v>8</v>
      </c>
      <c r="J11" s="13">
        <f t="shared" si="8"/>
        <v>9</v>
      </c>
      <c r="K11" s="15">
        <f>J11+1</f>
        <v>10</v>
      </c>
      <c r="L11" s="15">
        <f>K11+1</f>
        <v>11</v>
      </c>
      <c r="M11" s="15">
        <f aca="true" t="shared" si="9" ref="M11:S11">L11+1</f>
        <v>12</v>
      </c>
      <c r="N11" s="15">
        <f t="shared" si="9"/>
        <v>13</v>
      </c>
      <c r="O11" s="15">
        <f t="shared" si="9"/>
        <v>14</v>
      </c>
      <c r="P11" s="15">
        <f t="shared" si="9"/>
        <v>15</v>
      </c>
      <c r="Q11" s="15">
        <f t="shared" si="9"/>
        <v>16</v>
      </c>
      <c r="R11" s="15">
        <f t="shared" si="9"/>
        <v>17</v>
      </c>
      <c r="S11" s="15">
        <f t="shared" si="9"/>
        <v>18</v>
      </c>
      <c r="T11" s="15">
        <f>S11+1</f>
        <v>19</v>
      </c>
      <c r="U11" s="15">
        <f>T11+1</f>
        <v>20</v>
      </c>
      <c r="V11" s="15">
        <f aca="true" t="shared" si="10" ref="V11:AC11">U11+1</f>
        <v>21</v>
      </c>
      <c r="W11" s="15">
        <f t="shared" si="10"/>
        <v>22</v>
      </c>
      <c r="X11" s="15">
        <f t="shared" si="10"/>
        <v>23</v>
      </c>
      <c r="Y11" s="15">
        <f t="shared" si="10"/>
        <v>24</v>
      </c>
      <c r="Z11" s="15">
        <f t="shared" si="10"/>
        <v>25</v>
      </c>
      <c r="AA11" s="15">
        <f t="shared" si="10"/>
        <v>26</v>
      </c>
      <c r="AB11" s="15">
        <f t="shared" si="10"/>
        <v>27</v>
      </c>
      <c r="AC11" s="15">
        <f t="shared" si="10"/>
        <v>28</v>
      </c>
      <c r="AD11" s="15">
        <f>AC11+1</f>
        <v>29</v>
      </c>
      <c r="AE11" s="15">
        <f aca="true" t="shared" si="11" ref="AE11:AL11">AD11+1</f>
        <v>30</v>
      </c>
      <c r="AF11" s="15">
        <f t="shared" si="11"/>
        <v>31</v>
      </c>
      <c r="AG11" s="15">
        <f t="shared" si="11"/>
        <v>32</v>
      </c>
      <c r="AH11" s="15">
        <f t="shared" si="11"/>
        <v>33</v>
      </c>
      <c r="AI11" s="15">
        <f t="shared" si="11"/>
        <v>34</v>
      </c>
      <c r="AJ11" s="15">
        <f t="shared" si="11"/>
        <v>35</v>
      </c>
      <c r="AK11" s="15">
        <f t="shared" si="11"/>
        <v>36</v>
      </c>
      <c r="AL11" s="15">
        <f t="shared" si="11"/>
        <v>37</v>
      </c>
      <c r="AM11" s="15">
        <f>AL11+1</f>
        <v>38</v>
      </c>
      <c r="AN11" s="15">
        <f aca="true" t="shared" si="12" ref="AN11:AT11">AM11+1</f>
        <v>39</v>
      </c>
      <c r="AO11" s="15">
        <f t="shared" si="12"/>
        <v>40</v>
      </c>
      <c r="AP11" s="15">
        <f t="shared" si="12"/>
        <v>41</v>
      </c>
      <c r="AQ11" s="15">
        <f t="shared" si="12"/>
        <v>42</v>
      </c>
      <c r="AR11" s="15">
        <f t="shared" si="12"/>
        <v>43</v>
      </c>
      <c r="AS11" s="15">
        <f t="shared" si="12"/>
        <v>44</v>
      </c>
      <c r="AT11" s="15">
        <f t="shared" si="12"/>
        <v>45</v>
      </c>
    </row>
    <row r="12" spans="1:46" ht="13.5">
      <c r="A12" s="13" t="s">
        <v>2</v>
      </c>
      <c r="B12" s="10">
        <f>B5/1000</f>
        <v>0</v>
      </c>
      <c r="C12" s="10">
        <f aca="true" t="shared" si="13" ref="C12:AT12">C5/1000</f>
        <v>0</v>
      </c>
      <c r="D12" s="10">
        <f t="shared" si="13"/>
        <v>0</v>
      </c>
      <c r="E12" s="10">
        <f t="shared" si="13"/>
        <v>0</v>
      </c>
      <c r="F12" s="10">
        <f t="shared" si="13"/>
        <v>0</v>
      </c>
      <c r="G12" s="10">
        <f t="shared" si="13"/>
        <v>507.042</v>
      </c>
      <c r="H12" s="10">
        <f t="shared" si="13"/>
        <v>1682.256</v>
      </c>
      <c r="I12" s="10">
        <f t="shared" si="13"/>
        <v>6577.985</v>
      </c>
      <c r="J12" s="10">
        <f t="shared" si="13"/>
        <v>8636.556</v>
      </c>
      <c r="K12" s="10">
        <f t="shared" si="13"/>
        <v>10872.066</v>
      </c>
      <c r="L12" s="10">
        <f t="shared" si="13"/>
        <v>14298.559</v>
      </c>
      <c r="M12" s="10">
        <f t="shared" si="13"/>
        <v>19219.458</v>
      </c>
      <c r="N12" s="10">
        <f t="shared" si="13"/>
        <v>21225.514</v>
      </c>
      <c r="O12" s="10">
        <f t="shared" si="13"/>
        <v>25117.545</v>
      </c>
      <c r="P12" s="10">
        <f t="shared" si="13"/>
        <v>31539.875</v>
      </c>
      <c r="Q12" s="10">
        <f t="shared" si="13"/>
        <v>39460.919</v>
      </c>
      <c r="R12" s="10">
        <f t="shared" si="13"/>
        <v>56848.539</v>
      </c>
      <c r="S12" s="10">
        <f t="shared" si="13"/>
        <v>68074.763</v>
      </c>
      <c r="T12" s="10">
        <f t="shared" si="13"/>
        <v>70227.49</v>
      </c>
      <c r="U12" s="10">
        <f t="shared" si="13"/>
        <v>71875.164</v>
      </c>
      <c r="V12" s="10">
        <f t="shared" si="13"/>
        <v>73032.533</v>
      </c>
      <c r="W12" s="10">
        <f t="shared" si="13"/>
        <v>73218.232</v>
      </c>
      <c r="X12" s="10">
        <f t="shared" si="13"/>
        <v>74803.845</v>
      </c>
      <c r="Y12" s="10">
        <f t="shared" si="13"/>
        <v>74988.326</v>
      </c>
      <c r="Z12" s="10">
        <f t="shared" si="13"/>
        <v>77267.385</v>
      </c>
      <c r="AA12" s="10">
        <f t="shared" si="13"/>
        <v>79638.501</v>
      </c>
      <c r="AB12" s="10">
        <f t="shared" si="13"/>
        <v>52106.31</v>
      </c>
      <c r="AC12" s="10">
        <f t="shared" si="13"/>
        <v>84675.755</v>
      </c>
      <c r="AD12" s="10">
        <f t="shared" si="13"/>
        <v>86862.189</v>
      </c>
      <c r="AE12" s="10">
        <f t="shared" si="13"/>
        <v>87908.748</v>
      </c>
      <c r="AF12" s="10">
        <f t="shared" si="13"/>
        <v>86279.222</v>
      </c>
      <c r="AG12" s="10">
        <f t="shared" si="13"/>
        <v>84497.368</v>
      </c>
      <c r="AH12" s="10">
        <f t="shared" si="13"/>
        <v>78637.912</v>
      </c>
      <c r="AI12" s="10">
        <f t="shared" si="13"/>
        <v>77089.925</v>
      </c>
      <c r="AJ12" s="10">
        <f t="shared" si="13"/>
        <v>72021.029</v>
      </c>
      <c r="AK12" s="10">
        <f t="shared" si="13"/>
        <v>68168.037</v>
      </c>
      <c r="AL12" s="10">
        <f t="shared" si="13"/>
        <v>62879.5</v>
      </c>
      <c r="AM12" s="10">
        <f t="shared" si="13"/>
        <v>60433.108</v>
      </c>
      <c r="AN12" s="10">
        <f t="shared" si="13"/>
        <v>53766.006</v>
      </c>
      <c r="AO12" s="10">
        <f t="shared" si="13"/>
        <v>41198.208</v>
      </c>
      <c r="AP12" s="10">
        <f t="shared" si="13"/>
        <v>30506.482</v>
      </c>
      <c r="AQ12" s="10">
        <f t="shared" si="13"/>
        <v>9957.24</v>
      </c>
      <c r="AR12" s="10">
        <f t="shared" si="13"/>
        <v>553.24</v>
      </c>
      <c r="AS12" s="10">
        <f t="shared" si="13"/>
        <v>0</v>
      </c>
      <c r="AT12" s="10">
        <f t="shared" si="13"/>
        <v>0</v>
      </c>
    </row>
    <row r="13" spans="1:46" ht="13.5">
      <c r="A13" s="13" t="s">
        <v>3</v>
      </c>
      <c r="B13" s="10">
        <f aca="true" t="shared" si="14" ref="B13:AT13">B6/1000</f>
        <v>937.897</v>
      </c>
      <c r="C13" s="10">
        <f t="shared" si="14"/>
        <v>4899.177</v>
      </c>
      <c r="D13" s="10">
        <f t="shared" si="14"/>
        <v>12410.561</v>
      </c>
      <c r="E13" s="10">
        <f t="shared" si="14"/>
        <v>14417.407</v>
      </c>
      <c r="F13" s="10">
        <f t="shared" si="14"/>
        <v>16980.706</v>
      </c>
      <c r="G13" s="10">
        <f t="shared" si="14"/>
        <v>22743.987</v>
      </c>
      <c r="H13" s="10">
        <f t="shared" si="14"/>
        <v>29095.153</v>
      </c>
      <c r="I13" s="10">
        <f t="shared" si="14"/>
        <v>30295.795</v>
      </c>
      <c r="J13" s="10">
        <f t="shared" si="14"/>
        <v>30412.107</v>
      </c>
      <c r="K13" s="10">
        <f t="shared" si="14"/>
        <v>32959.014</v>
      </c>
      <c r="L13" s="10">
        <f t="shared" si="14"/>
        <v>38590.739</v>
      </c>
      <c r="M13" s="10">
        <f t="shared" si="14"/>
        <v>46598.274</v>
      </c>
      <c r="N13" s="10">
        <f t="shared" si="14"/>
        <v>51440.657</v>
      </c>
      <c r="O13" s="10">
        <f t="shared" si="14"/>
        <v>52598.356</v>
      </c>
      <c r="P13" s="10">
        <f t="shared" si="14"/>
        <v>50788.315</v>
      </c>
      <c r="Q13" s="10">
        <f t="shared" si="14"/>
        <v>49534.166</v>
      </c>
      <c r="R13" s="10">
        <f t="shared" si="14"/>
        <v>48077.807</v>
      </c>
      <c r="S13" s="10">
        <f t="shared" si="14"/>
        <v>46332.521</v>
      </c>
      <c r="T13" s="10">
        <f t="shared" si="14"/>
        <v>44406.736</v>
      </c>
      <c r="U13" s="10">
        <f t="shared" si="14"/>
        <v>42405.75</v>
      </c>
      <c r="V13" s="10">
        <f t="shared" si="14"/>
        <v>40334.888</v>
      </c>
      <c r="W13" s="10">
        <f t="shared" si="14"/>
        <v>38216.528</v>
      </c>
      <c r="X13" s="10">
        <f t="shared" si="14"/>
        <v>36042.771</v>
      </c>
      <c r="Y13" s="10">
        <f t="shared" si="14"/>
        <v>33806.102</v>
      </c>
      <c r="Z13" s="10">
        <f t="shared" si="14"/>
        <v>31527.043</v>
      </c>
      <c r="AA13" s="10">
        <f t="shared" si="14"/>
        <v>29155.927</v>
      </c>
      <c r="AB13" s="10">
        <f t="shared" si="14"/>
        <v>26688.118</v>
      </c>
      <c r="AC13" s="10">
        <f t="shared" si="14"/>
        <v>24118.673</v>
      </c>
      <c r="AD13" s="10">
        <f t="shared" si="14"/>
        <v>21448.405</v>
      </c>
      <c r="AE13" s="10">
        <f t="shared" si="14"/>
        <v>18713.082</v>
      </c>
      <c r="AF13" s="10">
        <f t="shared" si="14"/>
        <v>16018.076</v>
      </c>
      <c r="AG13" s="10">
        <f t="shared" si="14"/>
        <v>13489.652</v>
      </c>
      <c r="AH13" s="10">
        <f t="shared" si="14"/>
        <v>11210.05</v>
      </c>
      <c r="AI13" s="10">
        <f t="shared" si="14"/>
        <v>9283.753</v>
      </c>
      <c r="AJ13" s="10">
        <f t="shared" si="14"/>
        <v>7495.475</v>
      </c>
      <c r="AK13" s="10">
        <f t="shared" si="14"/>
        <v>5932.761</v>
      </c>
      <c r="AL13" s="10">
        <f t="shared" si="14"/>
        <v>4569.794</v>
      </c>
      <c r="AM13" s="10">
        <f t="shared" si="14"/>
        <v>3388.306</v>
      </c>
      <c r="AN13" s="10">
        <f t="shared" si="14"/>
        <v>2280.97</v>
      </c>
      <c r="AO13" s="10">
        <f t="shared" si="14"/>
        <v>1328.386</v>
      </c>
      <c r="AP13" s="10">
        <f t="shared" si="14"/>
        <v>582.029</v>
      </c>
      <c r="AQ13" s="10">
        <f t="shared" si="14"/>
        <v>141.904</v>
      </c>
      <c r="AR13" s="10">
        <f t="shared" si="14"/>
        <v>12.48</v>
      </c>
      <c r="AS13" s="10">
        <f t="shared" si="14"/>
        <v>0</v>
      </c>
      <c r="AT13" s="10">
        <f t="shared" si="14"/>
        <v>0</v>
      </c>
    </row>
    <row r="14" spans="1:46" ht="13.5">
      <c r="A14" s="13" t="s">
        <v>4</v>
      </c>
      <c r="B14" s="10">
        <f aca="true" t="shared" si="15" ref="B14:AT14">B7/1000</f>
        <v>937.897</v>
      </c>
      <c r="C14" s="10">
        <f t="shared" si="15"/>
        <v>4899.177</v>
      </c>
      <c r="D14" s="10">
        <f t="shared" si="15"/>
        <v>12410.561</v>
      </c>
      <c r="E14" s="10">
        <f t="shared" si="15"/>
        <v>14417.407</v>
      </c>
      <c r="F14" s="10">
        <f t="shared" si="15"/>
        <v>16980.706</v>
      </c>
      <c r="G14" s="10">
        <f t="shared" si="15"/>
        <v>23251.029</v>
      </c>
      <c r="H14" s="10">
        <f t="shared" si="15"/>
        <v>30777.409</v>
      </c>
      <c r="I14" s="10">
        <f t="shared" si="15"/>
        <v>36873.78</v>
      </c>
      <c r="J14" s="10">
        <f t="shared" si="15"/>
        <v>39048.663</v>
      </c>
      <c r="K14" s="10">
        <f t="shared" si="15"/>
        <v>43831.08</v>
      </c>
      <c r="L14" s="10">
        <f t="shared" si="15"/>
        <v>52889.298</v>
      </c>
      <c r="M14" s="10">
        <f t="shared" si="15"/>
        <v>65817.732</v>
      </c>
      <c r="N14" s="10">
        <f t="shared" si="15"/>
        <v>72666.171</v>
      </c>
      <c r="O14" s="10">
        <f t="shared" si="15"/>
        <v>77715.901</v>
      </c>
      <c r="P14" s="10">
        <f t="shared" si="15"/>
        <v>82328.19</v>
      </c>
      <c r="Q14" s="10">
        <f t="shared" si="15"/>
        <v>88995.085</v>
      </c>
      <c r="R14" s="10">
        <f t="shared" si="15"/>
        <v>104926.346</v>
      </c>
      <c r="S14" s="10">
        <f t="shared" si="15"/>
        <v>114407.284</v>
      </c>
      <c r="T14" s="10">
        <f t="shared" si="15"/>
        <v>114634.226</v>
      </c>
      <c r="U14" s="10">
        <f t="shared" si="15"/>
        <v>114280.914</v>
      </c>
      <c r="V14" s="10">
        <f t="shared" si="15"/>
        <v>113367.421</v>
      </c>
      <c r="W14" s="10">
        <f t="shared" si="15"/>
        <v>111434.76</v>
      </c>
      <c r="X14" s="10">
        <f t="shared" si="15"/>
        <v>110846.616</v>
      </c>
      <c r="Y14" s="10">
        <f t="shared" si="15"/>
        <v>108794.428</v>
      </c>
      <c r="Z14" s="10">
        <f t="shared" si="15"/>
        <v>108794.428</v>
      </c>
      <c r="AA14" s="10">
        <f t="shared" si="15"/>
        <v>108794.428</v>
      </c>
      <c r="AB14" s="10">
        <f t="shared" si="15"/>
        <v>78794.428</v>
      </c>
      <c r="AC14" s="10">
        <f t="shared" si="15"/>
        <v>108794.428</v>
      </c>
      <c r="AD14" s="10">
        <f t="shared" si="15"/>
        <v>108310.594</v>
      </c>
      <c r="AE14" s="10">
        <f t="shared" si="15"/>
        <v>106621.83</v>
      </c>
      <c r="AF14" s="10">
        <f t="shared" si="15"/>
        <v>102297.298</v>
      </c>
      <c r="AG14" s="10">
        <f t="shared" si="15"/>
        <v>97987.02</v>
      </c>
      <c r="AH14" s="10">
        <f t="shared" si="15"/>
        <v>89847.962</v>
      </c>
      <c r="AI14" s="10">
        <f t="shared" si="15"/>
        <v>86373.678</v>
      </c>
      <c r="AJ14" s="10">
        <f t="shared" si="15"/>
        <v>79516.504</v>
      </c>
      <c r="AK14" s="10">
        <f t="shared" si="15"/>
        <v>74100.798</v>
      </c>
      <c r="AL14" s="10">
        <f t="shared" si="15"/>
        <v>67449.294</v>
      </c>
      <c r="AM14" s="10">
        <f t="shared" si="15"/>
        <v>63821.414</v>
      </c>
      <c r="AN14" s="10">
        <f t="shared" si="15"/>
        <v>56046.976</v>
      </c>
      <c r="AO14" s="10">
        <f t="shared" si="15"/>
        <v>42526.594</v>
      </c>
      <c r="AP14" s="10">
        <f t="shared" si="15"/>
        <v>31088.511</v>
      </c>
      <c r="AQ14" s="10">
        <f t="shared" si="15"/>
        <v>10099.144</v>
      </c>
      <c r="AR14" s="10">
        <f t="shared" si="15"/>
        <v>565.72</v>
      </c>
      <c r="AS14" s="10">
        <f t="shared" si="15"/>
        <v>0</v>
      </c>
      <c r="AT14" s="10">
        <f t="shared" si="15"/>
        <v>0</v>
      </c>
    </row>
    <row r="15" spans="1:46" ht="13.5">
      <c r="A15" s="16" t="s">
        <v>7</v>
      </c>
      <c r="B15" s="10">
        <f aca="true" t="shared" si="16" ref="B15:AT15">B8/1000</f>
        <v>606.8193590000001</v>
      </c>
      <c r="C15" s="10">
        <f t="shared" si="16"/>
        <v>3169.7675190000004</v>
      </c>
      <c r="D15" s="10">
        <f t="shared" si="16"/>
        <v>8029.6329670000005</v>
      </c>
      <c r="E15" s="10">
        <f t="shared" si="16"/>
        <v>9328.062329</v>
      </c>
      <c r="F15" s="10">
        <f t="shared" si="16"/>
        <v>10986.516781999999</v>
      </c>
      <c r="G15" s="10">
        <f t="shared" si="16"/>
        <v>15043.415763</v>
      </c>
      <c r="H15" s="10">
        <f t="shared" si="16"/>
        <v>19912.983623</v>
      </c>
      <c r="I15" s="10">
        <f t="shared" si="16"/>
        <v>23857.33566</v>
      </c>
      <c r="J15" s="10">
        <f t="shared" si="16"/>
        <v>25264.484961</v>
      </c>
      <c r="K15" s="10">
        <f t="shared" si="16"/>
        <v>28358.70876</v>
      </c>
      <c r="L15" s="10">
        <f t="shared" si="16"/>
        <v>34219.375806000004</v>
      </c>
      <c r="M15" s="10">
        <f t="shared" si="16"/>
        <v>42584.072604</v>
      </c>
      <c r="N15" s="10">
        <f t="shared" si="16"/>
        <v>47015.012637</v>
      </c>
      <c r="O15" s="10">
        <f t="shared" si="16"/>
        <v>50282.187947000006</v>
      </c>
      <c r="P15" s="10">
        <f t="shared" si="16"/>
        <v>53266.33893</v>
      </c>
      <c r="Q15" s="10">
        <f t="shared" si="16"/>
        <v>57579.819995000005</v>
      </c>
      <c r="R15" s="10">
        <f t="shared" si="16"/>
        <v>67887.345862</v>
      </c>
      <c r="S15" s="10">
        <f t="shared" si="16"/>
        <v>74021.512748</v>
      </c>
      <c r="T15" s="10">
        <f t="shared" si="16"/>
        <v>74168.344222</v>
      </c>
      <c r="U15" s="10">
        <f t="shared" si="16"/>
        <v>73939.751358</v>
      </c>
      <c r="V15" s="10">
        <f t="shared" si="16"/>
        <v>73348.72138700001</v>
      </c>
      <c r="W15" s="10">
        <f t="shared" si="16"/>
        <v>72098.28972</v>
      </c>
      <c r="X15" s="10">
        <f t="shared" si="16"/>
        <v>71717.760552</v>
      </c>
      <c r="Y15" s="10">
        <f t="shared" si="16"/>
        <v>70389.99491600001</v>
      </c>
      <c r="Z15" s="10">
        <f t="shared" si="16"/>
        <v>70389.99491600001</v>
      </c>
      <c r="AA15" s="10">
        <f t="shared" si="16"/>
        <v>70389.99491600001</v>
      </c>
      <c r="AB15" s="10">
        <f t="shared" si="16"/>
        <v>50979.994916</v>
      </c>
      <c r="AC15" s="10">
        <f t="shared" si="16"/>
        <v>70389.99491600001</v>
      </c>
      <c r="AD15" s="10">
        <f t="shared" si="16"/>
        <v>70076.954318</v>
      </c>
      <c r="AE15" s="10">
        <f t="shared" si="16"/>
        <v>68984.32401000001</v>
      </c>
      <c r="AF15" s="10">
        <f t="shared" si="16"/>
        <v>66186.351806</v>
      </c>
      <c r="AG15" s="10">
        <f t="shared" si="16"/>
        <v>63397.60194000001</v>
      </c>
      <c r="AH15" s="10">
        <f t="shared" si="16"/>
        <v>58131.631414</v>
      </c>
      <c r="AI15" s="10">
        <f t="shared" si="16"/>
        <v>55883.769666</v>
      </c>
      <c r="AJ15" s="10">
        <f t="shared" si="16"/>
        <v>51447.178088</v>
      </c>
      <c r="AK15" s="10">
        <f t="shared" si="16"/>
        <v>47943.216306</v>
      </c>
      <c r="AL15" s="10">
        <f t="shared" si="16"/>
        <v>43639.693218</v>
      </c>
      <c r="AM15" s="10">
        <f t="shared" si="16"/>
        <v>41292.454858000005</v>
      </c>
      <c r="AN15" s="10">
        <f t="shared" si="16"/>
        <v>36262.393472</v>
      </c>
      <c r="AO15" s="10">
        <f t="shared" si="16"/>
        <v>27514.706318</v>
      </c>
      <c r="AP15" s="10">
        <f t="shared" si="16"/>
        <v>20114.266617</v>
      </c>
      <c r="AQ15" s="10">
        <f t="shared" si="16"/>
        <v>6534.146168</v>
      </c>
      <c r="AR15" s="10">
        <f t="shared" si="16"/>
        <v>366.02084</v>
      </c>
      <c r="AS15" s="10">
        <f t="shared" si="16"/>
        <v>0</v>
      </c>
      <c r="AT15" s="10">
        <f t="shared" si="16"/>
        <v>0</v>
      </c>
    </row>
    <row r="16" spans="1:46" ht="13.5">
      <c r="A16" s="18" t="s">
        <v>8</v>
      </c>
      <c r="B16" s="10">
        <f aca="true" t="shared" si="17" ref="B16:AT16">B9/1000</f>
        <v>331.07764099999997</v>
      </c>
      <c r="C16" s="10">
        <f t="shared" si="17"/>
        <v>1729.4094809999997</v>
      </c>
      <c r="D16" s="10">
        <f t="shared" si="17"/>
        <v>4380.928033</v>
      </c>
      <c r="E16" s="10">
        <f t="shared" si="17"/>
        <v>5089.344671</v>
      </c>
      <c r="F16" s="10">
        <f t="shared" si="17"/>
        <v>5994.189218</v>
      </c>
      <c r="G16" s="10">
        <f t="shared" si="17"/>
        <v>8207.613237</v>
      </c>
      <c r="H16" s="10">
        <f t="shared" si="17"/>
        <v>10864.425377</v>
      </c>
      <c r="I16" s="10">
        <f t="shared" si="17"/>
        <v>13016.44434</v>
      </c>
      <c r="J16" s="10">
        <f t="shared" si="17"/>
        <v>13784.178039</v>
      </c>
      <c r="K16" s="10">
        <f t="shared" si="17"/>
        <v>15472.371239999999</v>
      </c>
      <c r="L16" s="10">
        <f t="shared" si="17"/>
        <v>18669.922194</v>
      </c>
      <c r="M16" s="10">
        <f t="shared" si="17"/>
        <v>23233.659396</v>
      </c>
      <c r="N16" s="10">
        <f t="shared" si="17"/>
        <v>25651.158363</v>
      </c>
      <c r="O16" s="10">
        <f t="shared" si="17"/>
        <v>27433.713052999996</v>
      </c>
      <c r="P16" s="10">
        <f t="shared" si="17"/>
        <v>29061.85107</v>
      </c>
      <c r="Q16" s="10">
        <f t="shared" si="17"/>
        <v>31415.265004999994</v>
      </c>
      <c r="R16" s="10">
        <f t="shared" si="17"/>
        <v>37039.000137999996</v>
      </c>
      <c r="S16" s="10">
        <f t="shared" si="17"/>
        <v>40385.771252000006</v>
      </c>
      <c r="T16" s="10">
        <f t="shared" si="17"/>
        <v>40465.881777999995</v>
      </c>
      <c r="U16" s="10">
        <f t="shared" si="17"/>
        <v>40341.162642</v>
      </c>
      <c r="V16" s="10">
        <f t="shared" si="17"/>
        <v>40018.69961299999</v>
      </c>
      <c r="W16" s="10">
        <f t="shared" si="17"/>
        <v>39336.47028</v>
      </c>
      <c r="X16" s="10">
        <f t="shared" si="17"/>
        <v>39128.855448</v>
      </c>
      <c r="Y16" s="10">
        <f t="shared" si="17"/>
        <v>38404.43308399999</v>
      </c>
      <c r="Z16" s="10">
        <f t="shared" si="17"/>
        <v>38404.43308399999</v>
      </c>
      <c r="AA16" s="10">
        <f t="shared" si="17"/>
        <v>38404.43308399999</v>
      </c>
      <c r="AB16" s="10">
        <f t="shared" si="17"/>
        <v>27814.433084</v>
      </c>
      <c r="AC16" s="10">
        <f t="shared" si="17"/>
        <v>38404.43308399999</v>
      </c>
      <c r="AD16" s="10">
        <f t="shared" si="17"/>
        <v>38233.63968199999</v>
      </c>
      <c r="AE16" s="10">
        <f t="shared" si="17"/>
        <v>37637.50599</v>
      </c>
      <c r="AF16" s="10">
        <f t="shared" si="17"/>
        <v>36110.946194</v>
      </c>
      <c r="AG16" s="10">
        <f t="shared" si="17"/>
        <v>34589.418059999996</v>
      </c>
      <c r="AH16" s="10">
        <f t="shared" si="17"/>
        <v>31716.330585999996</v>
      </c>
      <c r="AI16" s="10">
        <f t="shared" si="17"/>
        <v>30489.908334</v>
      </c>
      <c r="AJ16" s="10">
        <f t="shared" si="17"/>
        <v>28069.325912</v>
      </c>
      <c r="AK16" s="10">
        <f t="shared" si="17"/>
        <v>26157.581693999997</v>
      </c>
      <c r="AL16" s="10">
        <f t="shared" si="17"/>
        <v>23809.600781999998</v>
      </c>
      <c r="AM16" s="10">
        <f t="shared" si="17"/>
        <v>22528.959141999996</v>
      </c>
      <c r="AN16" s="10">
        <f t="shared" si="17"/>
        <v>19784.582527999995</v>
      </c>
      <c r="AO16" s="10">
        <f t="shared" si="17"/>
        <v>15011.887682</v>
      </c>
      <c r="AP16" s="10">
        <f t="shared" si="17"/>
        <v>10974.244382999997</v>
      </c>
      <c r="AQ16" s="10">
        <f t="shared" si="17"/>
        <v>3564.9978319999996</v>
      </c>
      <c r="AR16" s="10">
        <f t="shared" si="17"/>
        <v>199.69915999999998</v>
      </c>
      <c r="AS16" s="10">
        <f t="shared" si="17"/>
        <v>0</v>
      </c>
      <c r="AT16" s="10">
        <f t="shared" si="17"/>
        <v>0</v>
      </c>
    </row>
    <row r="17" spans="1:46" ht="13.5">
      <c r="A17" s="1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6" ht="13.5">
      <c r="A18" s="31" t="s">
        <v>14</v>
      </c>
      <c r="B18" s="31"/>
      <c r="C18" s="31"/>
      <c r="D18" s="17" t="s">
        <v>13</v>
      </c>
      <c r="F18" t="s">
        <v>17</v>
      </c>
    </row>
    <row r="19" spans="1:46" ht="13.5">
      <c r="A19" s="13" t="s">
        <v>1</v>
      </c>
      <c r="B19" s="13">
        <v>1</v>
      </c>
      <c r="C19" s="13">
        <f>B19+1</f>
        <v>2</v>
      </c>
      <c r="D19" s="13">
        <f aca="true" t="shared" si="18" ref="D19:K19">C19+1</f>
        <v>3</v>
      </c>
      <c r="E19" s="13">
        <f t="shared" si="18"/>
        <v>4</v>
      </c>
      <c r="F19" s="13">
        <f t="shared" si="18"/>
        <v>5</v>
      </c>
      <c r="G19" s="13">
        <f t="shared" si="18"/>
        <v>6</v>
      </c>
      <c r="H19" s="13">
        <f t="shared" si="18"/>
        <v>7</v>
      </c>
      <c r="I19" s="13">
        <f t="shared" si="18"/>
        <v>8</v>
      </c>
      <c r="J19" s="13">
        <f t="shared" si="18"/>
        <v>9</v>
      </c>
      <c r="K19" s="13">
        <f t="shared" si="18"/>
        <v>10</v>
      </c>
      <c r="L19" s="15">
        <f>K19+1</f>
        <v>11</v>
      </c>
      <c r="M19" s="15">
        <f aca="true" t="shared" si="19" ref="M19:T19">L19+1</f>
        <v>12</v>
      </c>
      <c r="N19" s="15">
        <f t="shared" si="19"/>
        <v>13</v>
      </c>
      <c r="O19" s="15">
        <f t="shared" si="19"/>
        <v>14</v>
      </c>
      <c r="P19" s="15">
        <f t="shared" si="19"/>
        <v>15</v>
      </c>
      <c r="Q19" s="15">
        <f t="shared" si="19"/>
        <v>16</v>
      </c>
      <c r="R19" s="15">
        <f t="shared" si="19"/>
        <v>17</v>
      </c>
      <c r="S19" s="15">
        <f t="shared" si="19"/>
        <v>18</v>
      </c>
      <c r="T19" s="15">
        <f t="shared" si="19"/>
        <v>19</v>
      </c>
      <c r="U19" s="15">
        <f>T19+1</f>
        <v>20</v>
      </c>
      <c r="V19" s="15">
        <f aca="true" t="shared" si="20" ref="V19:AC19">U19+1</f>
        <v>21</v>
      </c>
      <c r="W19" s="15">
        <f t="shared" si="20"/>
        <v>22</v>
      </c>
      <c r="X19" s="15">
        <f t="shared" si="20"/>
        <v>23</v>
      </c>
      <c r="Y19" s="15">
        <f t="shared" si="20"/>
        <v>24</v>
      </c>
      <c r="Z19" s="15">
        <f t="shared" si="20"/>
        <v>25</v>
      </c>
      <c r="AA19" s="15">
        <f t="shared" si="20"/>
        <v>26</v>
      </c>
      <c r="AB19" s="15">
        <f t="shared" si="20"/>
        <v>27</v>
      </c>
      <c r="AC19" s="15">
        <f t="shared" si="20"/>
        <v>28</v>
      </c>
      <c r="AD19" s="15">
        <f>AC19+1</f>
        <v>29</v>
      </c>
      <c r="AE19" s="15">
        <f aca="true" t="shared" si="21" ref="AE19:AL19">AD19+1</f>
        <v>30</v>
      </c>
      <c r="AF19" s="15">
        <f t="shared" si="21"/>
        <v>31</v>
      </c>
      <c r="AG19" s="15">
        <f t="shared" si="21"/>
        <v>32</v>
      </c>
      <c r="AH19" s="15">
        <f t="shared" si="21"/>
        <v>33</v>
      </c>
      <c r="AI19" s="15">
        <f t="shared" si="21"/>
        <v>34</v>
      </c>
      <c r="AJ19" s="15">
        <f t="shared" si="21"/>
        <v>35</v>
      </c>
      <c r="AK19" s="15">
        <f t="shared" si="21"/>
        <v>36</v>
      </c>
      <c r="AL19" s="15">
        <f t="shared" si="21"/>
        <v>37</v>
      </c>
      <c r="AM19" s="15">
        <f>AL19+1</f>
        <v>38</v>
      </c>
      <c r="AN19" s="15">
        <f aca="true" t="shared" si="22" ref="AN19:AT19">AM19+1</f>
        <v>39</v>
      </c>
      <c r="AO19" s="15">
        <f t="shared" si="22"/>
        <v>40</v>
      </c>
      <c r="AP19" s="15">
        <f t="shared" si="22"/>
        <v>41</v>
      </c>
      <c r="AQ19" s="15">
        <f t="shared" si="22"/>
        <v>42</v>
      </c>
      <c r="AR19" s="15">
        <f t="shared" si="22"/>
        <v>43</v>
      </c>
      <c r="AS19" s="15">
        <f t="shared" si="22"/>
        <v>44</v>
      </c>
      <c r="AT19" s="15">
        <f t="shared" si="22"/>
        <v>45</v>
      </c>
    </row>
    <row r="20" spans="1:46" ht="13.5">
      <c r="A20" s="13" t="s">
        <v>2</v>
      </c>
      <c r="B20" s="14"/>
      <c r="C20" s="14"/>
      <c r="D20" s="14"/>
      <c r="E20" s="14"/>
      <c r="F20" s="14">
        <v>0</v>
      </c>
      <c r="G20" s="14">
        <v>0</v>
      </c>
      <c r="H20" s="14">
        <v>0</v>
      </c>
      <c r="I20" s="14">
        <v>4141</v>
      </c>
      <c r="J20" s="14">
        <v>9139</v>
      </c>
      <c r="K20" s="14">
        <v>18012</v>
      </c>
      <c r="L20" s="14">
        <v>38062</v>
      </c>
      <c r="M20" s="14">
        <v>51553</v>
      </c>
      <c r="N20" s="14">
        <v>69871</v>
      </c>
      <c r="O20" s="14">
        <v>93084</v>
      </c>
      <c r="P20" s="14">
        <v>110822</v>
      </c>
      <c r="Q20" s="14">
        <v>128813</v>
      </c>
      <c r="R20" s="14">
        <v>145714</v>
      </c>
      <c r="S20" s="14">
        <v>159799</v>
      </c>
      <c r="T20" s="14">
        <v>150048</v>
      </c>
      <c r="U20" s="14">
        <v>146751</v>
      </c>
      <c r="V20" s="14">
        <v>140646</v>
      </c>
      <c r="W20" s="14">
        <v>135706</v>
      </c>
      <c r="X20" s="14">
        <v>133512</v>
      </c>
      <c r="Y20" s="14">
        <v>136683</v>
      </c>
      <c r="Z20" s="14">
        <v>139940</v>
      </c>
      <c r="AA20" s="14">
        <v>143284</v>
      </c>
      <c r="AB20" s="14">
        <v>146718</v>
      </c>
      <c r="AC20" s="14">
        <v>150245</v>
      </c>
      <c r="AD20" s="14">
        <v>153868</v>
      </c>
      <c r="AE20" s="14">
        <v>157589</v>
      </c>
      <c r="AF20" s="14">
        <v>161412</v>
      </c>
      <c r="AG20" s="14">
        <v>165340</v>
      </c>
      <c r="AH20" s="14">
        <v>169375</v>
      </c>
      <c r="AI20" s="14">
        <v>169894</v>
      </c>
      <c r="AJ20" s="14">
        <v>165921</v>
      </c>
      <c r="AK20" s="14">
        <v>152857</v>
      </c>
      <c r="AL20" s="14">
        <v>144157</v>
      </c>
      <c r="AM20" s="14">
        <v>129749</v>
      </c>
      <c r="AN20" s="14">
        <v>100329</v>
      </c>
      <c r="AO20" s="14">
        <v>80121</v>
      </c>
      <c r="AP20" s="14">
        <v>32000</v>
      </c>
      <c r="AQ20" s="14">
        <v>11763</v>
      </c>
      <c r="AR20" s="14">
        <v>11112</v>
      </c>
      <c r="AS20" s="14"/>
      <c r="AT20" s="14"/>
    </row>
    <row r="21" spans="1:46" ht="13.5">
      <c r="A21" s="13" t="s">
        <v>3</v>
      </c>
      <c r="B21" s="14"/>
      <c r="C21" s="14"/>
      <c r="D21" s="14"/>
      <c r="E21" s="14"/>
      <c r="F21" s="14">
        <v>861</v>
      </c>
      <c r="G21" s="14">
        <v>9728</v>
      </c>
      <c r="H21" s="14">
        <v>16963</v>
      </c>
      <c r="I21" s="14">
        <v>30536</v>
      </c>
      <c r="J21" s="14">
        <v>46754</v>
      </c>
      <c r="K21" s="14">
        <v>54879</v>
      </c>
      <c r="L21" s="14">
        <v>65131</v>
      </c>
      <c r="M21" s="14">
        <v>76988</v>
      </c>
      <c r="N21" s="14">
        <v>85372</v>
      </c>
      <c r="O21" s="14">
        <v>88156</v>
      </c>
      <c r="P21" s="14">
        <v>86903</v>
      </c>
      <c r="Q21" s="14">
        <v>83926</v>
      </c>
      <c r="R21" s="14">
        <v>80525</v>
      </c>
      <c r="S21" s="14">
        <v>76912</v>
      </c>
      <c r="T21" s="14">
        <v>73376</v>
      </c>
      <c r="U21" s="14">
        <v>70031</v>
      </c>
      <c r="V21" s="14">
        <v>66740</v>
      </c>
      <c r="W21" s="14">
        <v>63527</v>
      </c>
      <c r="X21" s="14">
        <v>60374</v>
      </c>
      <c r="Y21" s="14">
        <v>57202</v>
      </c>
      <c r="Z21" s="14">
        <v>53946</v>
      </c>
      <c r="AA21" s="14">
        <v>50602</v>
      </c>
      <c r="AB21" s="14">
        <v>47168</v>
      </c>
      <c r="AC21" s="14">
        <v>43641</v>
      </c>
      <c r="AD21" s="14">
        <v>40018</v>
      </c>
      <c r="AE21" s="14">
        <v>36297</v>
      </c>
      <c r="AF21" s="14">
        <v>32474</v>
      </c>
      <c r="AG21" s="14">
        <v>28546</v>
      </c>
      <c r="AH21" s="14">
        <v>24511</v>
      </c>
      <c r="AI21" s="14">
        <v>20404</v>
      </c>
      <c r="AJ21" s="14">
        <v>16383</v>
      </c>
      <c r="AK21" s="14">
        <v>12661</v>
      </c>
      <c r="AL21" s="14">
        <v>9408</v>
      </c>
      <c r="AM21" s="14">
        <v>6478</v>
      </c>
      <c r="AN21" s="14">
        <v>4126</v>
      </c>
      <c r="AO21" s="14">
        <v>2371</v>
      </c>
      <c r="AP21" s="14">
        <v>1112</v>
      </c>
      <c r="AQ21" s="14">
        <v>526</v>
      </c>
      <c r="AR21" s="14">
        <v>247</v>
      </c>
      <c r="AS21" s="14"/>
      <c r="AT21" s="14"/>
    </row>
    <row r="22" spans="1:46" ht="13.5">
      <c r="A22" s="13" t="s">
        <v>4</v>
      </c>
      <c r="B22" s="14">
        <f>B20+B21</f>
        <v>0</v>
      </c>
      <c r="C22" s="14">
        <f aca="true" t="shared" si="23" ref="C22:AT22">C20+C21</f>
        <v>0</v>
      </c>
      <c r="D22" s="14">
        <f t="shared" si="23"/>
        <v>0</v>
      </c>
      <c r="E22" s="14">
        <f t="shared" si="23"/>
        <v>0</v>
      </c>
      <c r="F22" s="14">
        <f t="shared" si="23"/>
        <v>861</v>
      </c>
      <c r="G22" s="14">
        <f t="shared" si="23"/>
        <v>9728</v>
      </c>
      <c r="H22" s="14">
        <f t="shared" si="23"/>
        <v>16963</v>
      </c>
      <c r="I22" s="14">
        <f t="shared" si="23"/>
        <v>34677</v>
      </c>
      <c r="J22" s="14">
        <f t="shared" si="23"/>
        <v>55893</v>
      </c>
      <c r="K22" s="14">
        <f t="shared" si="23"/>
        <v>72891</v>
      </c>
      <c r="L22" s="14">
        <f t="shared" si="23"/>
        <v>103193</v>
      </c>
      <c r="M22" s="14">
        <f t="shared" si="23"/>
        <v>128541</v>
      </c>
      <c r="N22" s="14">
        <f t="shared" si="23"/>
        <v>155243</v>
      </c>
      <c r="O22" s="14">
        <f t="shared" si="23"/>
        <v>181240</v>
      </c>
      <c r="P22" s="14">
        <f t="shared" si="23"/>
        <v>197725</v>
      </c>
      <c r="Q22" s="14">
        <f t="shared" si="23"/>
        <v>212739</v>
      </c>
      <c r="R22" s="14">
        <f t="shared" si="23"/>
        <v>226239</v>
      </c>
      <c r="S22" s="14">
        <f t="shared" si="23"/>
        <v>236711</v>
      </c>
      <c r="T22" s="14">
        <f t="shared" si="23"/>
        <v>223424</v>
      </c>
      <c r="U22" s="14">
        <f t="shared" si="23"/>
        <v>216782</v>
      </c>
      <c r="V22" s="14">
        <f t="shared" si="23"/>
        <v>207386</v>
      </c>
      <c r="W22" s="14">
        <f t="shared" si="23"/>
        <v>199233</v>
      </c>
      <c r="X22" s="14">
        <f t="shared" si="23"/>
        <v>193886</v>
      </c>
      <c r="Y22" s="14">
        <f t="shared" si="23"/>
        <v>193885</v>
      </c>
      <c r="Z22" s="14">
        <f t="shared" si="23"/>
        <v>193886</v>
      </c>
      <c r="AA22" s="14">
        <f t="shared" si="23"/>
        <v>193886</v>
      </c>
      <c r="AB22" s="14">
        <f t="shared" si="23"/>
        <v>193886</v>
      </c>
      <c r="AC22" s="14">
        <f t="shared" si="23"/>
        <v>193886</v>
      </c>
      <c r="AD22" s="14">
        <f t="shared" si="23"/>
        <v>193886</v>
      </c>
      <c r="AE22" s="14">
        <f t="shared" si="23"/>
        <v>193886</v>
      </c>
      <c r="AF22" s="14">
        <f t="shared" si="23"/>
        <v>193886</v>
      </c>
      <c r="AG22" s="14">
        <f t="shared" si="23"/>
        <v>193886</v>
      </c>
      <c r="AH22" s="14">
        <f t="shared" si="23"/>
        <v>193886</v>
      </c>
      <c r="AI22" s="14">
        <f t="shared" si="23"/>
        <v>190298</v>
      </c>
      <c r="AJ22" s="14">
        <f t="shared" si="23"/>
        <v>182304</v>
      </c>
      <c r="AK22" s="14">
        <f t="shared" si="23"/>
        <v>165518</v>
      </c>
      <c r="AL22" s="14">
        <f t="shared" si="23"/>
        <v>153565</v>
      </c>
      <c r="AM22" s="14">
        <f t="shared" si="23"/>
        <v>136227</v>
      </c>
      <c r="AN22" s="14">
        <f t="shared" si="23"/>
        <v>104455</v>
      </c>
      <c r="AO22" s="14">
        <f t="shared" si="23"/>
        <v>82492</v>
      </c>
      <c r="AP22" s="14">
        <f t="shared" si="23"/>
        <v>33112</v>
      </c>
      <c r="AQ22" s="14">
        <f t="shared" si="23"/>
        <v>12289</v>
      </c>
      <c r="AR22" s="14">
        <f t="shared" si="23"/>
        <v>11359</v>
      </c>
      <c r="AS22" s="14">
        <f t="shared" si="23"/>
        <v>0</v>
      </c>
      <c r="AT22" s="14">
        <f t="shared" si="23"/>
        <v>0</v>
      </c>
    </row>
    <row r="23" spans="1:46" ht="13.5">
      <c r="A23" s="16" t="s">
        <v>7</v>
      </c>
      <c r="B23" s="14">
        <f>B22*0.639</f>
        <v>0</v>
      </c>
      <c r="C23" s="14">
        <f aca="true" t="shared" si="24" ref="C23:AT23">C22*0.639</f>
        <v>0</v>
      </c>
      <c r="D23" s="14">
        <f t="shared" si="24"/>
        <v>0</v>
      </c>
      <c r="E23" s="14">
        <f t="shared" si="24"/>
        <v>0</v>
      </c>
      <c r="F23" s="14">
        <f t="shared" si="24"/>
        <v>550.179</v>
      </c>
      <c r="G23" s="14">
        <f t="shared" si="24"/>
        <v>6216.192</v>
      </c>
      <c r="H23" s="14">
        <f t="shared" si="24"/>
        <v>10839.357</v>
      </c>
      <c r="I23" s="14">
        <f t="shared" si="24"/>
        <v>22158.603</v>
      </c>
      <c r="J23" s="14">
        <f t="shared" si="24"/>
        <v>35715.627</v>
      </c>
      <c r="K23" s="14">
        <f t="shared" si="24"/>
        <v>46577.349</v>
      </c>
      <c r="L23" s="14">
        <f t="shared" si="24"/>
        <v>65940.327</v>
      </c>
      <c r="M23" s="14">
        <f t="shared" si="24"/>
        <v>82137.69900000001</v>
      </c>
      <c r="N23" s="14">
        <f t="shared" si="24"/>
        <v>99200.277</v>
      </c>
      <c r="O23" s="14">
        <f t="shared" si="24"/>
        <v>115812.36</v>
      </c>
      <c r="P23" s="14">
        <f t="shared" si="24"/>
        <v>126346.27500000001</v>
      </c>
      <c r="Q23" s="14">
        <f t="shared" si="24"/>
        <v>135940.221</v>
      </c>
      <c r="R23" s="14">
        <f t="shared" si="24"/>
        <v>144566.721</v>
      </c>
      <c r="S23" s="14">
        <f t="shared" si="24"/>
        <v>151258.329</v>
      </c>
      <c r="T23" s="14">
        <f t="shared" si="24"/>
        <v>142767.93600000002</v>
      </c>
      <c r="U23" s="14">
        <f t="shared" si="24"/>
        <v>138523.698</v>
      </c>
      <c r="V23" s="14">
        <f t="shared" si="24"/>
        <v>132519.654</v>
      </c>
      <c r="W23" s="14">
        <f t="shared" si="24"/>
        <v>127309.887</v>
      </c>
      <c r="X23" s="14">
        <f t="shared" si="24"/>
        <v>123893.15400000001</v>
      </c>
      <c r="Y23" s="14">
        <f t="shared" si="24"/>
        <v>123892.515</v>
      </c>
      <c r="Z23" s="14">
        <f t="shared" si="24"/>
        <v>123893.15400000001</v>
      </c>
      <c r="AA23" s="14">
        <f t="shared" si="24"/>
        <v>123893.15400000001</v>
      </c>
      <c r="AB23" s="14">
        <f t="shared" si="24"/>
        <v>123893.15400000001</v>
      </c>
      <c r="AC23" s="14">
        <f t="shared" si="24"/>
        <v>123893.15400000001</v>
      </c>
      <c r="AD23" s="14">
        <f t="shared" si="24"/>
        <v>123893.15400000001</v>
      </c>
      <c r="AE23" s="14">
        <f t="shared" si="24"/>
        <v>123893.15400000001</v>
      </c>
      <c r="AF23" s="14">
        <f t="shared" si="24"/>
        <v>123893.15400000001</v>
      </c>
      <c r="AG23" s="14">
        <f t="shared" si="24"/>
        <v>123893.15400000001</v>
      </c>
      <c r="AH23" s="14">
        <f t="shared" si="24"/>
        <v>123893.15400000001</v>
      </c>
      <c r="AI23" s="14">
        <f t="shared" si="24"/>
        <v>121600.422</v>
      </c>
      <c r="AJ23" s="14">
        <f t="shared" si="24"/>
        <v>116492.25600000001</v>
      </c>
      <c r="AK23" s="14">
        <f t="shared" si="24"/>
        <v>105766.00200000001</v>
      </c>
      <c r="AL23" s="14">
        <f t="shared" si="24"/>
        <v>98128.035</v>
      </c>
      <c r="AM23" s="14">
        <f t="shared" si="24"/>
        <v>87049.053</v>
      </c>
      <c r="AN23" s="14">
        <f t="shared" si="24"/>
        <v>66746.745</v>
      </c>
      <c r="AO23" s="14">
        <f t="shared" si="24"/>
        <v>52712.388</v>
      </c>
      <c r="AP23" s="14">
        <f t="shared" si="24"/>
        <v>21158.568</v>
      </c>
      <c r="AQ23" s="14">
        <f t="shared" si="24"/>
        <v>7852.671</v>
      </c>
      <c r="AR23" s="14">
        <f t="shared" si="24"/>
        <v>7258.401</v>
      </c>
      <c r="AS23" s="14">
        <f t="shared" si="24"/>
        <v>0</v>
      </c>
      <c r="AT23" s="14">
        <f t="shared" si="24"/>
        <v>0</v>
      </c>
    </row>
    <row r="24" spans="1:46" ht="13.5">
      <c r="A24" s="18" t="s">
        <v>8</v>
      </c>
      <c r="B24" s="10">
        <f>B22-B23</f>
        <v>0</v>
      </c>
      <c r="C24" s="10">
        <f aca="true" t="shared" si="25" ref="C24:AT24">C22-C23</f>
        <v>0</v>
      </c>
      <c r="D24" s="10">
        <f t="shared" si="25"/>
        <v>0</v>
      </c>
      <c r="E24" s="10">
        <f t="shared" si="25"/>
        <v>0</v>
      </c>
      <c r="F24" s="10">
        <f t="shared" si="25"/>
        <v>310.821</v>
      </c>
      <c r="G24" s="10">
        <f t="shared" si="25"/>
        <v>3511.808</v>
      </c>
      <c r="H24" s="10">
        <f t="shared" si="25"/>
        <v>6123.643</v>
      </c>
      <c r="I24" s="10">
        <f t="shared" si="25"/>
        <v>12518.397</v>
      </c>
      <c r="J24" s="10">
        <f t="shared" si="25"/>
        <v>20177.373</v>
      </c>
      <c r="K24" s="10">
        <f t="shared" si="25"/>
        <v>26313.650999999998</v>
      </c>
      <c r="L24" s="10">
        <f t="shared" si="25"/>
        <v>37252.672999999995</v>
      </c>
      <c r="M24" s="10">
        <f t="shared" si="25"/>
        <v>46403.30099999999</v>
      </c>
      <c r="N24" s="10">
        <f t="shared" si="25"/>
        <v>56042.723</v>
      </c>
      <c r="O24" s="10">
        <f t="shared" si="25"/>
        <v>65427.64</v>
      </c>
      <c r="P24" s="10">
        <f t="shared" si="25"/>
        <v>71378.72499999999</v>
      </c>
      <c r="Q24" s="10">
        <f t="shared" si="25"/>
        <v>76798.77900000001</v>
      </c>
      <c r="R24" s="10">
        <f t="shared" si="25"/>
        <v>81672.27900000001</v>
      </c>
      <c r="S24" s="10">
        <f t="shared" si="25"/>
        <v>85452.671</v>
      </c>
      <c r="T24" s="10">
        <f t="shared" si="25"/>
        <v>80656.06399999998</v>
      </c>
      <c r="U24" s="10">
        <f t="shared" si="25"/>
        <v>78258.302</v>
      </c>
      <c r="V24" s="10">
        <f t="shared" si="25"/>
        <v>74866.34599999999</v>
      </c>
      <c r="W24" s="10">
        <f t="shared" si="25"/>
        <v>71923.113</v>
      </c>
      <c r="X24" s="10">
        <f t="shared" si="25"/>
        <v>69992.84599999999</v>
      </c>
      <c r="Y24" s="10">
        <f t="shared" si="25"/>
        <v>69992.485</v>
      </c>
      <c r="Z24" s="10">
        <f t="shared" si="25"/>
        <v>69992.84599999999</v>
      </c>
      <c r="AA24" s="10">
        <f t="shared" si="25"/>
        <v>69992.84599999999</v>
      </c>
      <c r="AB24" s="10">
        <f t="shared" si="25"/>
        <v>69992.84599999999</v>
      </c>
      <c r="AC24" s="10">
        <f t="shared" si="25"/>
        <v>69992.84599999999</v>
      </c>
      <c r="AD24" s="10">
        <f t="shared" si="25"/>
        <v>69992.84599999999</v>
      </c>
      <c r="AE24" s="10">
        <f t="shared" si="25"/>
        <v>69992.84599999999</v>
      </c>
      <c r="AF24" s="10">
        <f t="shared" si="25"/>
        <v>69992.84599999999</v>
      </c>
      <c r="AG24" s="10">
        <f t="shared" si="25"/>
        <v>69992.84599999999</v>
      </c>
      <c r="AH24" s="10">
        <f t="shared" si="25"/>
        <v>69992.84599999999</v>
      </c>
      <c r="AI24" s="10">
        <f t="shared" si="25"/>
        <v>68697.578</v>
      </c>
      <c r="AJ24" s="10">
        <f t="shared" si="25"/>
        <v>65811.74399999999</v>
      </c>
      <c r="AK24" s="10">
        <f t="shared" si="25"/>
        <v>59751.99799999999</v>
      </c>
      <c r="AL24" s="10">
        <f t="shared" si="25"/>
        <v>55436.965</v>
      </c>
      <c r="AM24" s="10">
        <f t="shared" si="25"/>
        <v>49177.947</v>
      </c>
      <c r="AN24" s="10">
        <f t="shared" si="25"/>
        <v>37708.255000000005</v>
      </c>
      <c r="AO24" s="10">
        <f t="shared" si="25"/>
        <v>29779.612</v>
      </c>
      <c r="AP24" s="10">
        <f t="shared" si="25"/>
        <v>11953.432</v>
      </c>
      <c r="AQ24" s="10">
        <f t="shared" si="25"/>
        <v>4436.329</v>
      </c>
      <c r="AR24" s="10">
        <f t="shared" si="25"/>
        <v>4100.599</v>
      </c>
      <c r="AS24" s="10">
        <f t="shared" si="25"/>
        <v>0</v>
      </c>
      <c r="AT24" s="10">
        <f t="shared" si="25"/>
        <v>0</v>
      </c>
    </row>
    <row r="26" spans="1:6" ht="13.5">
      <c r="A26" s="31" t="s">
        <v>15</v>
      </c>
      <c r="B26" s="31"/>
      <c r="C26" s="31"/>
      <c r="D26" s="17" t="s">
        <v>13</v>
      </c>
      <c r="F26" t="s">
        <v>17</v>
      </c>
    </row>
    <row r="27" spans="1:46" ht="13.5">
      <c r="A27" s="13" t="s">
        <v>1</v>
      </c>
      <c r="B27" s="13">
        <v>1</v>
      </c>
      <c r="C27" s="13">
        <f>B27+1</f>
        <v>2</v>
      </c>
      <c r="D27" s="13">
        <f aca="true" t="shared" si="26" ref="D27:K27">C27+1</f>
        <v>3</v>
      </c>
      <c r="E27" s="13">
        <f t="shared" si="26"/>
        <v>4</v>
      </c>
      <c r="F27" s="13">
        <f t="shared" si="26"/>
        <v>5</v>
      </c>
      <c r="G27" s="13">
        <f t="shared" si="26"/>
        <v>6</v>
      </c>
      <c r="H27" s="13">
        <f t="shared" si="26"/>
        <v>7</v>
      </c>
      <c r="I27" s="13">
        <f t="shared" si="26"/>
        <v>8</v>
      </c>
      <c r="J27" s="13">
        <f t="shared" si="26"/>
        <v>9</v>
      </c>
      <c r="K27" s="13">
        <f t="shared" si="26"/>
        <v>10</v>
      </c>
      <c r="L27" s="15">
        <f>K27+1</f>
        <v>11</v>
      </c>
      <c r="M27" s="15">
        <f aca="true" t="shared" si="27" ref="M27:T27">L27+1</f>
        <v>12</v>
      </c>
      <c r="N27" s="15">
        <f t="shared" si="27"/>
        <v>13</v>
      </c>
      <c r="O27" s="15">
        <f t="shared" si="27"/>
        <v>14</v>
      </c>
      <c r="P27" s="15">
        <f t="shared" si="27"/>
        <v>15</v>
      </c>
      <c r="Q27" s="15">
        <f t="shared" si="27"/>
        <v>16</v>
      </c>
      <c r="R27" s="15">
        <f t="shared" si="27"/>
        <v>17</v>
      </c>
      <c r="S27" s="15">
        <f t="shared" si="27"/>
        <v>18</v>
      </c>
      <c r="T27" s="15">
        <f t="shared" si="27"/>
        <v>19</v>
      </c>
      <c r="U27" s="15">
        <f>T27+1</f>
        <v>20</v>
      </c>
      <c r="V27" s="15">
        <f aca="true" t="shared" si="28" ref="V27:AC27">U27+1</f>
        <v>21</v>
      </c>
      <c r="W27" s="15">
        <f t="shared" si="28"/>
        <v>22</v>
      </c>
      <c r="X27" s="15">
        <f t="shared" si="28"/>
        <v>23</v>
      </c>
      <c r="Y27" s="15">
        <f t="shared" si="28"/>
        <v>24</v>
      </c>
      <c r="Z27" s="15">
        <f t="shared" si="28"/>
        <v>25</v>
      </c>
      <c r="AA27" s="15">
        <f t="shared" si="28"/>
        <v>26</v>
      </c>
      <c r="AB27" s="15">
        <f t="shared" si="28"/>
        <v>27</v>
      </c>
      <c r="AC27" s="15">
        <f t="shared" si="28"/>
        <v>28</v>
      </c>
      <c r="AD27" s="15">
        <f>AC27+1</f>
        <v>29</v>
      </c>
      <c r="AE27" s="15">
        <f aca="true" t="shared" si="29" ref="AE27:AL27">AD27+1</f>
        <v>30</v>
      </c>
      <c r="AF27" s="15">
        <f t="shared" si="29"/>
        <v>31</v>
      </c>
      <c r="AG27" s="15">
        <f t="shared" si="29"/>
        <v>32</v>
      </c>
      <c r="AH27" s="15">
        <f t="shared" si="29"/>
        <v>33</v>
      </c>
      <c r="AI27" s="15">
        <f t="shared" si="29"/>
        <v>34</v>
      </c>
      <c r="AJ27" s="15">
        <f t="shared" si="29"/>
        <v>35</v>
      </c>
      <c r="AK27" s="15">
        <f t="shared" si="29"/>
        <v>36</v>
      </c>
      <c r="AL27" s="15">
        <f t="shared" si="29"/>
        <v>37</v>
      </c>
      <c r="AM27" s="15">
        <f>AL27+1</f>
        <v>38</v>
      </c>
      <c r="AN27" s="15">
        <f aca="true" t="shared" si="30" ref="AN27:AT27">AM27+1</f>
        <v>39</v>
      </c>
      <c r="AO27" s="15">
        <f t="shared" si="30"/>
        <v>40</v>
      </c>
      <c r="AP27" s="15">
        <f t="shared" si="30"/>
        <v>41</v>
      </c>
      <c r="AQ27" s="15">
        <f t="shared" si="30"/>
        <v>42</v>
      </c>
      <c r="AR27" s="15">
        <f t="shared" si="30"/>
        <v>43</v>
      </c>
      <c r="AS27" s="15">
        <f t="shared" si="30"/>
        <v>44</v>
      </c>
      <c r="AT27" s="15">
        <f t="shared" si="30"/>
        <v>45</v>
      </c>
    </row>
    <row r="28" spans="1:46" ht="13.5">
      <c r="A28" s="13" t="s">
        <v>2</v>
      </c>
      <c r="B28" s="14">
        <v>13727</v>
      </c>
      <c r="C28" s="14">
        <v>18231</v>
      </c>
      <c r="D28" s="14">
        <v>24580</v>
      </c>
      <c r="E28" s="14">
        <v>28738</v>
      </c>
      <c r="F28" s="14">
        <v>30942</v>
      </c>
      <c r="G28" s="14">
        <v>33082</v>
      </c>
      <c r="H28" s="14">
        <v>41674</v>
      </c>
      <c r="I28" s="14">
        <v>47581</v>
      </c>
      <c r="J28" s="14">
        <v>51045</v>
      </c>
      <c r="K28" s="14">
        <v>56288</v>
      </c>
      <c r="L28" s="14">
        <v>60817</v>
      </c>
      <c r="M28" s="14">
        <v>64408</v>
      </c>
      <c r="N28" s="14">
        <v>68399</v>
      </c>
      <c r="O28" s="14">
        <v>72223</v>
      </c>
      <c r="P28" s="14">
        <v>70004</v>
      </c>
      <c r="Q28" s="14">
        <v>70505</v>
      </c>
      <c r="R28" s="14">
        <v>78028</v>
      </c>
      <c r="S28" s="14">
        <v>85782</v>
      </c>
      <c r="T28" s="14">
        <v>90412</v>
      </c>
      <c r="U28" s="14">
        <v>97443</v>
      </c>
      <c r="V28" s="14">
        <v>101464</v>
      </c>
      <c r="W28" s="14">
        <v>103369</v>
      </c>
      <c r="X28" s="14">
        <v>100567</v>
      </c>
      <c r="Y28" s="14">
        <v>93863</v>
      </c>
      <c r="Z28" s="14">
        <v>82430</v>
      </c>
      <c r="AA28" s="14">
        <v>66882</v>
      </c>
      <c r="AB28" s="14">
        <v>53485</v>
      </c>
      <c r="AC28" s="14">
        <v>38955</v>
      </c>
      <c r="AD28" s="14">
        <v>33378</v>
      </c>
      <c r="AE28" s="14">
        <v>35189</v>
      </c>
      <c r="AF28" s="14">
        <v>32641</v>
      </c>
      <c r="AG28" s="14">
        <v>26873</v>
      </c>
      <c r="AH28" s="14">
        <v>24654</v>
      </c>
      <c r="AI28" s="14">
        <v>23151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1:46" ht="13.5">
      <c r="A29" s="13" t="s">
        <v>3</v>
      </c>
      <c r="B29" s="14">
        <v>84350</v>
      </c>
      <c r="C29" s="14">
        <v>90192</v>
      </c>
      <c r="D29" s="14">
        <v>90786</v>
      </c>
      <c r="E29" s="14">
        <v>89827</v>
      </c>
      <c r="F29" s="14">
        <v>92188</v>
      </c>
      <c r="G29" s="14">
        <v>92240</v>
      </c>
      <c r="H29" s="14">
        <v>89488</v>
      </c>
      <c r="I29" s="14">
        <v>86344</v>
      </c>
      <c r="J29" s="14">
        <v>83104</v>
      </c>
      <c r="K29" s="14">
        <v>78865</v>
      </c>
      <c r="L29" s="14">
        <v>71967</v>
      </c>
      <c r="M29" s="14">
        <v>68303</v>
      </c>
      <c r="N29" s="14">
        <v>63175</v>
      </c>
      <c r="O29" s="14">
        <v>59599</v>
      </c>
      <c r="P29" s="14">
        <v>58922</v>
      </c>
      <c r="Q29" s="14">
        <v>59437</v>
      </c>
      <c r="R29" s="14">
        <v>59880</v>
      </c>
      <c r="S29" s="14">
        <v>59953</v>
      </c>
      <c r="T29" s="14">
        <v>58789</v>
      </c>
      <c r="U29" s="14">
        <v>54290</v>
      </c>
      <c r="V29" s="14">
        <v>48992</v>
      </c>
      <c r="W29" s="14">
        <v>43530</v>
      </c>
      <c r="X29" s="14">
        <v>38095</v>
      </c>
      <c r="Y29" s="14">
        <v>32856</v>
      </c>
      <c r="Z29" s="14">
        <v>28133</v>
      </c>
      <c r="AA29" s="14">
        <v>24156</v>
      </c>
      <c r="AB29" s="14">
        <v>20988</v>
      </c>
      <c r="AC29" s="14">
        <v>18616</v>
      </c>
      <c r="AD29" s="14">
        <v>16896</v>
      </c>
      <c r="AE29" s="14">
        <v>15435</v>
      </c>
      <c r="AF29" s="14">
        <v>13983</v>
      </c>
      <c r="AG29" s="14">
        <v>12657</v>
      </c>
      <c r="AH29" s="14">
        <v>11651</v>
      </c>
      <c r="AI29" s="14">
        <v>10770</v>
      </c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1:46" ht="13.5">
      <c r="A30" s="13" t="s">
        <v>4</v>
      </c>
      <c r="B30" s="14">
        <f aca="true" t="shared" si="31" ref="B30:AT30">B28+B29</f>
        <v>98077</v>
      </c>
      <c r="C30" s="14">
        <f t="shared" si="31"/>
        <v>108423</v>
      </c>
      <c r="D30" s="14">
        <f t="shared" si="31"/>
        <v>115366</v>
      </c>
      <c r="E30" s="14">
        <f t="shared" si="31"/>
        <v>118565</v>
      </c>
      <c r="F30" s="14">
        <f t="shared" si="31"/>
        <v>123130</v>
      </c>
      <c r="G30" s="14">
        <f t="shared" si="31"/>
        <v>125322</v>
      </c>
      <c r="H30" s="14">
        <f t="shared" si="31"/>
        <v>131162</v>
      </c>
      <c r="I30" s="14">
        <f t="shared" si="31"/>
        <v>133925</v>
      </c>
      <c r="J30" s="14">
        <f t="shared" si="31"/>
        <v>134149</v>
      </c>
      <c r="K30" s="14">
        <f t="shared" si="31"/>
        <v>135153</v>
      </c>
      <c r="L30" s="14">
        <f t="shared" si="31"/>
        <v>132784</v>
      </c>
      <c r="M30" s="14">
        <f t="shared" si="31"/>
        <v>132711</v>
      </c>
      <c r="N30" s="14">
        <f t="shared" si="31"/>
        <v>131574</v>
      </c>
      <c r="O30" s="14">
        <f t="shared" si="31"/>
        <v>131822</v>
      </c>
      <c r="P30" s="14">
        <f t="shared" si="31"/>
        <v>128926</v>
      </c>
      <c r="Q30" s="14">
        <f t="shared" si="31"/>
        <v>129942</v>
      </c>
      <c r="R30" s="14">
        <f t="shared" si="31"/>
        <v>137908</v>
      </c>
      <c r="S30" s="14">
        <f t="shared" si="31"/>
        <v>145735</v>
      </c>
      <c r="T30" s="14">
        <f t="shared" si="31"/>
        <v>149201</v>
      </c>
      <c r="U30" s="14">
        <f t="shared" si="31"/>
        <v>151733</v>
      </c>
      <c r="V30" s="14">
        <f t="shared" si="31"/>
        <v>150456</v>
      </c>
      <c r="W30" s="14">
        <f t="shared" si="31"/>
        <v>146899</v>
      </c>
      <c r="X30" s="14">
        <f t="shared" si="31"/>
        <v>138662</v>
      </c>
      <c r="Y30" s="14">
        <f t="shared" si="31"/>
        <v>126719</v>
      </c>
      <c r="Z30" s="14">
        <f t="shared" si="31"/>
        <v>110563</v>
      </c>
      <c r="AA30" s="14">
        <f t="shared" si="31"/>
        <v>91038</v>
      </c>
      <c r="AB30" s="14">
        <f t="shared" si="31"/>
        <v>74473</v>
      </c>
      <c r="AC30" s="14">
        <f t="shared" si="31"/>
        <v>57571</v>
      </c>
      <c r="AD30" s="14">
        <f t="shared" si="31"/>
        <v>50274</v>
      </c>
      <c r="AE30" s="14">
        <f t="shared" si="31"/>
        <v>50624</v>
      </c>
      <c r="AF30" s="14">
        <f t="shared" si="31"/>
        <v>46624</v>
      </c>
      <c r="AG30" s="14">
        <f t="shared" si="31"/>
        <v>39530</v>
      </c>
      <c r="AH30" s="14">
        <f t="shared" si="31"/>
        <v>36305</v>
      </c>
      <c r="AI30" s="14">
        <f t="shared" si="31"/>
        <v>33921</v>
      </c>
      <c r="AJ30" s="14">
        <f t="shared" si="31"/>
        <v>0</v>
      </c>
      <c r="AK30" s="14">
        <f t="shared" si="31"/>
        <v>0</v>
      </c>
      <c r="AL30" s="14">
        <f t="shared" si="31"/>
        <v>0</v>
      </c>
      <c r="AM30" s="14">
        <f t="shared" si="31"/>
        <v>0</v>
      </c>
      <c r="AN30" s="14">
        <f t="shared" si="31"/>
        <v>0</v>
      </c>
      <c r="AO30" s="14">
        <f t="shared" si="31"/>
        <v>0</v>
      </c>
      <c r="AP30" s="14">
        <f t="shared" si="31"/>
        <v>0</v>
      </c>
      <c r="AQ30" s="14">
        <f t="shared" si="31"/>
        <v>0</v>
      </c>
      <c r="AR30" s="14">
        <f t="shared" si="31"/>
        <v>0</v>
      </c>
      <c r="AS30" s="14">
        <f t="shared" si="31"/>
        <v>0</v>
      </c>
      <c r="AT30" s="14">
        <f t="shared" si="31"/>
        <v>0</v>
      </c>
    </row>
    <row r="31" spans="1:46" ht="13.5">
      <c r="A31" s="16" t="s">
        <v>7</v>
      </c>
      <c r="B31" s="14">
        <f aca="true" t="shared" si="32" ref="B31:AT31">B30*0.639</f>
        <v>62671.203</v>
      </c>
      <c r="C31" s="14">
        <f t="shared" si="32"/>
        <v>69282.297</v>
      </c>
      <c r="D31" s="14">
        <f t="shared" si="32"/>
        <v>73718.874</v>
      </c>
      <c r="E31" s="14">
        <f t="shared" si="32"/>
        <v>75763.035</v>
      </c>
      <c r="F31" s="14">
        <f t="shared" si="32"/>
        <v>78680.07</v>
      </c>
      <c r="G31" s="14">
        <f t="shared" si="32"/>
        <v>80080.758</v>
      </c>
      <c r="H31" s="14">
        <f t="shared" si="32"/>
        <v>83812.518</v>
      </c>
      <c r="I31" s="14">
        <f t="shared" si="32"/>
        <v>85578.075</v>
      </c>
      <c r="J31" s="14">
        <f t="shared" si="32"/>
        <v>85721.211</v>
      </c>
      <c r="K31" s="14">
        <f t="shared" si="32"/>
        <v>86362.767</v>
      </c>
      <c r="L31" s="14">
        <f t="shared" si="32"/>
        <v>84848.976</v>
      </c>
      <c r="M31" s="14">
        <f t="shared" si="32"/>
        <v>84802.329</v>
      </c>
      <c r="N31" s="14">
        <f t="shared" si="32"/>
        <v>84075.78600000001</v>
      </c>
      <c r="O31" s="14">
        <f t="shared" si="32"/>
        <v>84234.258</v>
      </c>
      <c r="P31" s="14">
        <f t="shared" si="32"/>
        <v>82383.714</v>
      </c>
      <c r="Q31" s="14">
        <f t="shared" si="32"/>
        <v>83032.938</v>
      </c>
      <c r="R31" s="14">
        <f t="shared" si="32"/>
        <v>88123.212</v>
      </c>
      <c r="S31" s="14">
        <f t="shared" si="32"/>
        <v>93124.66500000001</v>
      </c>
      <c r="T31" s="14">
        <f t="shared" si="32"/>
        <v>95339.439</v>
      </c>
      <c r="U31" s="14">
        <f t="shared" si="32"/>
        <v>96957.387</v>
      </c>
      <c r="V31" s="14">
        <f t="shared" si="32"/>
        <v>96141.384</v>
      </c>
      <c r="W31" s="14">
        <f t="shared" si="32"/>
        <v>93868.461</v>
      </c>
      <c r="X31" s="14">
        <f t="shared" si="32"/>
        <v>88605.018</v>
      </c>
      <c r="Y31" s="14">
        <f t="shared" si="32"/>
        <v>80973.441</v>
      </c>
      <c r="Z31" s="14">
        <f t="shared" si="32"/>
        <v>70649.757</v>
      </c>
      <c r="AA31" s="14">
        <f t="shared" si="32"/>
        <v>58173.282</v>
      </c>
      <c r="AB31" s="14">
        <f t="shared" si="32"/>
        <v>47588.247</v>
      </c>
      <c r="AC31" s="14">
        <f t="shared" si="32"/>
        <v>36787.869</v>
      </c>
      <c r="AD31" s="14">
        <f t="shared" si="32"/>
        <v>32125.086</v>
      </c>
      <c r="AE31" s="14">
        <f t="shared" si="32"/>
        <v>32348.736</v>
      </c>
      <c r="AF31" s="14">
        <f t="shared" si="32"/>
        <v>29792.736</v>
      </c>
      <c r="AG31" s="14">
        <f t="shared" si="32"/>
        <v>25259.670000000002</v>
      </c>
      <c r="AH31" s="14">
        <f t="shared" si="32"/>
        <v>23198.895</v>
      </c>
      <c r="AI31" s="14">
        <f t="shared" si="32"/>
        <v>21675.519</v>
      </c>
      <c r="AJ31" s="14">
        <f t="shared" si="32"/>
        <v>0</v>
      </c>
      <c r="AK31" s="14">
        <f t="shared" si="32"/>
        <v>0</v>
      </c>
      <c r="AL31" s="14">
        <f t="shared" si="32"/>
        <v>0</v>
      </c>
      <c r="AM31" s="14">
        <f t="shared" si="32"/>
        <v>0</v>
      </c>
      <c r="AN31" s="14">
        <f t="shared" si="32"/>
        <v>0</v>
      </c>
      <c r="AO31" s="14">
        <f t="shared" si="32"/>
        <v>0</v>
      </c>
      <c r="AP31" s="14">
        <f t="shared" si="32"/>
        <v>0</v>
      </c>
      <c r="AQ31" s="14">
        <f t="shared" si="32"/>
        <v>0</v>
      </c>
      <c r="AR31" s="14">
        <f t="shared" si="32"/>
        <v>0</v>
      </c>
      <c r="AS31" s="14">
        <f t="shared" si="32"/>
        <v>0</v>
      </c>
      <c r="AT31" s="14">
        <f t="shared" si="32"/>
        <v>0</v>
      </c>
    </row>
    <row r="32" spans="1:46" ht="13.5">
      <c r="A32" s="18" t="s">
        <v>8</v>
      </c>
      <c r="B32" s="10">
        <f aca="true" t="shared" si="33" ref="B32:AT32">B30-B31</f>
        <v>35405.797</v>
      </c>
      <c r="C32" s="10">
        <f t="shared" si="33"/>
        <v>39140.702999999994</v>
      </c>
      <c r="D32" s="10">
        <f t="shared" si="33"/>
        <v>41647.126000000004</v>
      </c>
      <c r="E32" s="10">
        <f t="shared" si="33"/>
        <v>42801.965</v>
      </c>
      <c r="F32" s="10">
        <f t="shared" si="33"/>
        <v>44449.92999999999</v>
      </c>
      <c r="G32" s="10">
        <f t="shared" si="33"/>
        <v>45241.242</v>
      </c>
      <c r="H32" s="10">
        <f t="shared" si="33"/>
        <v>47349.482</v>
      </c>
      <c r="I32" s="10">
        <f t="shared" si="33"/>
        <v>48346.925</v>
      </c>
      <c r="J32" s="10">
        <f t="shared" si="33"/>
        <v>48427.789000000004</v>
      </c>
      <c r="K32" s="10">
        <f t="shared" si="33"/>
        <v>48790.23299999999</v>
      </c>
      <c r="L32" s="10">
        <f t="shared" si="33"/>
        <v>47935.024000000005</v>
      </c>
      <c r="M32" s="10">
        <f t="shared" si="33"/>
        <v>47908.671</v>
      </c>
      <c r="N32" s="10">
        <f t="shared" si="33"/>
        <v>47498.21399999999</v>
      </c>
      <c r="O32" s="10">
        <f t="shared" si="33"/>
        <v>47587.742</v>
      </c>
      <c r="P32" s="10">
        <f t="shared" si="33"/>
        <v>46542.28599999999</v>
      </c>
      <c r="Q32" s="10">
        <f t="shared" si="33"/>
        <v>46909.062000000005</v>
      </c>
      <c r="R32" s="10">
        <f t="shared" si="33"/>
        <v>49784.788</v>
      </c>
      <c r="S32" s="10">
        <f t="shared" si="33"/>
        <v>52610.33499999999</v>
      </c>
      <c r="T32" s="10">
        <f t="shared" si="33"/>
        <v>53861.561</v>
      </c>
      <c r="U32" s="10">
        <f t="shared" si="33"/>
        <v>54775.613</v>
      </c>
      <c r="V32" s="10">
        <f t="shared" si="33"/>
        <v>54314.615999999995</v>
      </c>
      <c r="W32" s="10">
        <f t="shared" si="33"/>
        <v>53030.539000000004</v>
      </c>
      <c r="X32" s="10">
        <f t="shared" si="33"/>
        <v>50056.982</v>
      </c>
      <c r="Y32" s="10">
        <f t="shared" si="33"/>
        <v>45745.558999999994</v>
      </c>
      <c r="Z32" s="10">
        <f t="shared" si="33"/>
        <v>39913.243</v>
      </c>
      <c r="AA32" s="10">
        <f t="shared" si="33"/>
        <v>32864.718</v>
      </c>
      <c r="AB32" s="10">
        <f t="shared" si="33"/>
        <v>26884.752999999997</v>
      </c>
      <c r="AC32" s="10">
        <f t="shared" si="33"/>
        <v>20783.131</v>
      </c>
      <c r="AD32" s="10">
        <f t="shared" si="33"/>
        <v>18148.914</v>
      </c>
      <c r="AE32" s="10">
        <f t="shared" si="33"/>
        <v>18275.264</v>
      </c>
      <c r="AF32" s="10">
        <f t="shared" si="33"/>
        <v>16831.264</v>
      </c>
      <c r="AG32" s="10">
        <f t="shared" si="33"/>
        <v>14270.329999999998</v>
      </c>
      <c r="AH32" s="10">
        <f t="shared" si="33"/>
        <v>13106.105</v>
      </c>
      <c r="AI32" s="10">
        <f t="shared" si="33"/>
        <v>12245.481</v>
      </c>
      <c r="AJ32" s="10">
        <f t="shared" si="33"/>
        <v>0</v>
      </c>
      <c r="AK32" s="10">
        <f t="shared" si="33"/>
        <v>0</v>
      </c>
      <c r="AL32" s="10">
        <f t="shared" si="33"/>
        <v>0</v>
      </c>
      <c r="AM32" s="10">
        <f t="shared" si="33"/>
        <v>0</v>
      </c>
      <c r="AN32" s="10">
        <f t="shared" si="33"/>
        <v>0</v>
      </c>
      <c r="AO32" s="10">
        <f t="shared" si="33"/>
        <v>0</v>
      </c>
      <c r="AP32" s="10">
        <f t="shared" si="33"/>
        <v>0</v>
      </c>
      <c r="AQ32" s="10">
        <f t="shared" si="33"/>
        <v>0</v>
      </c>
      <c r="AR32" s="10">
        <f t="shared" si="33"/>
        <v>0</v>
      </c>
      <c r="AS32" s="10">
        <f t="shared" si="33"/>
        <v>0</v>
      </c>
      <c r="AT32" s="10">
        <f t="shared" si="33"/>
        <v>0</v>
      </c>
    </row>
    <row r="34" ht="13.5">
      <c r="A34" s="19" t="s">
        <v>19</v>
      </c>
    </row>
    <row r="35" spans="1:46" ht="13.5">
      <c r="A35" s="13" t="s">
        <v>4</v>
      </c>
      <c r="B35" s="20">
        <f>B14+B22+B30</f>
        <v>99014.897</v>
      </c>
      <c r="C35" s="20">
        <f aca="true" t="shared" si="34" ref="C35:AT35">C14+C22+C30</f>
        <v>113322.177</v>
      </c>
      <c r="D35" s="20">
        <f t="shared" si="34"/>
        <v>127776.561</v>
      </c>
      <c r="E35" s="20">
        <f t="shared" si="34"/>
        <v>132982.407</v>
      </c>
      <c r="F35" s="20">
        <f t="shared" si="34"/>
        <v>140971.706</v>
      </c>
      <c r="G35" s="20">
        <f t="shared" si="34"/>
        <v>158301.02899999998</v>
      </c>
      <c r="H35" s="20">
        <f t="shared" si="34"/>
        <v>178902.40899999999</v>
      </c>
      <c r="I35" s="20">
        <f t="shared" si="34"/>
        <v>205475.78</v>
      </c>
      <c r="J35" s="20">
        <f t="shared" si="34"/>
        <v>229090.663</v>
      </c>
      <c r="K35" s="20">
        <f t="shared" si="34"/>
        <v>251875.08000000002</v>
      </c>
      <c r="L35" s="20">
        <f t="shared" si="34"/>
        <v>288866.298</v>
      </c>
      <c r="M35" s="20">
        <f t="shared" si="34"/>
        <v>327069.732</v>
      </c>
      <c r="N35" s="20">
        <f t="shared" si="34"/>
        <v>359483.171</v>
      </c>
      <c r="O35" s="20">
        <f t="shared" si="34"/>
        <v>390777.901</v>
      </c>
      <c r="P35" s="20">
        <f t="shared" si="34"/>
        <v>408979.19</v>
      </c>
      <c r="Q35" s="20">
        <f t="shared" si="34"/>
        <v>431676.085</v>
      </c>
      <c r="R35" s="20">
        <f t="shared" si="34"/>
        <v>469073.346</v>
      </c>
      <c r="S35" s="20">
        <f t="shared" si="34"/>
        <v>496853.284</v>
      </c>
      <c r="T35" s="20">
        <f t="shared" si="34"/>
        <v>487259.226</v>
      </c>
      <c r="U35" s="20">
        <f t="shared" si="34"/>
        <v>482795.914</v>
      </c>
      <c r="V35" s="20">
        <f t="shared" si="34"/>
        <v>471209.421</v>
      </c>
      <c r="W35" s="20">
        <f t="shared" si="34"/>
        <v>457566.76</v>
      </c>
      <c r="X35" s="20">
        <f t="shared" si="34"/>
        <v>443394.616</v>
      </c>
      <c r="Y35" s="20">
        <f t="shared" si="34"/>
        <v>429398.428</v>
      </c>
      <c r="Z35" s="20">
        <f t="shared" si="34"/>
        <v>413243.428</v>
      </c>
      <c r="AA35" s="20">
        <f t="shared" si="34"/>
        <v>393718.428</v>
      </c>
      <c r="AB35" s="20">
        <f t="shared" si="34"/>
        <v>347153.428</v>
      </c>
      <c r="AC35" s="20">
        <f t="shared" si="34"/>
        <v>360251.428</v>
      </c>
      <c r="AD35" s="20">
        <f t="shared" si="34"/>
        <v>352470.594</v>
      </c>
      <c r="AE35" s="20">
        <f t="shared" si="34"/>
        <v>351131.83</v>
      </c>
      <c r="AF35" s="20">
        <f t="shared" si="34"/>
        <v>342807.298</v>
      </c>
      <c r="AG35" s="20">
        <f t="shared" si="34"/>
        <v>331403.02</v>
      </c>
      <c r="AH35" s="20">
        <f t="shared" si="34"/>
        <v>320038.962</v>
      </c>
      <c r="AI35" s="20">
        <f t="shared" si="34"/>
        <v>310592.678</v>
      </c>
      <c r="AJ35" s="20">
        <f t="shared" si="34"/>
        <v>261820.50400000002</v>
      </c>
      <c r="AK35" s="20">
        <f t="shared" si="34"/>
        <v>239618.798</v>
      </c>
      <c r="AL35" s="20">
        <f t="shared" si="34"/>
        <v>221014.294</v>
      </c>
      <c r="AM35" s="20">
        <f t="shared" si="34"/>
        <v>200048.414</v>
      </c>
      <c r="AN35" s="20">
        <f t="shared" si="34"/>
        <v>160501.976</v>
      </c>
      <c r="AO35" s="20">
        <f t="shared" si="34"/>
        <v>125018.594</v>
      </c>
      <c r="AP35" s="20">
        <f t="shared" si="34"/>
        <v>64200.511</v>
      </c>
      <c r="AQ35" s="20">
        <f t="shared" si="34"/>
        <v>22388.144</v>
      </c>
      <c r="AR35" s="20">
        <f t="shared" si="34"/>
        <v>11924.72</v>
      </c>
      <c r="AS35" s="20">
        <f t="shared" si="34"/>
        <v>0</v>
      </c>
      <c r="AT35" s="20">
        <f t="shared" si="34"/>
        <v>0</v>
      </c>
    </row>
    <row r="36" spans="1:46" ht="13.5">
      <c r="A36" s="16" t="s">
        <v>7</v>
      </c>
      <c r="B36" s="20">
        <f aca="true" t="shared" si="35" ref="B36:AT36">B15+B23+B31</f>
        <v>63278.022359</v>
      </c>
      <c r="C36" s="20">
        <f t="shared" si="35"/>
        <v>72452.064519</v>
      </c>
      <c r="D36" s="20">
        <f t="shared" si="35"/>
        <v>81748.506967</v>
      </c>
      <c r="E36" s="20">
        <f t="shared" si="35"/>
        <v>85091.09732900001</v>
      </c>
      <c r="F36" s="20">
        <f t="shared" si="35"/>
        <v>90216.765782</v>
      </c>
      <c r="G36" s="20">
        <f t="shared" si="35"/>
        <v>101340.36576300001</v>
      </c>
      <c r="H36" s="20">
        <f t="shared" si="35"/>
        <v>114564.858623</v>
      </c>
      <c r="I36" s="20">
        <f t="shared" si="35"/>
        <v>131594.01366</v>
      </c>
      <c r="J36" s="20">
        <f t="shared" si="35"/>
        <v>146701.322961</v>
      </c>
      <c r="K36" s="20">
        <f t="shared" si="35"/>
        <v>161298.82476</v>
      </c>
      <c r="L36" s="20">
        <f t="shared" si="35"/>
        <v>185008.678806</v>
      </c>
      <c r="M36" s="20">
        <f t="shared" si="35"/>
        <v>209524.100604</v>
      </c>
      <c r="N36" s="20">
        <f t="shared" si="35"/>
        <v>230291.07563700003</v>
      </c>
      <c r="O36" s="20">
        <f t="shared" si="35"/>
        <v>250328.80594700002</v>
      </c>
      <c r="P36" s="20">
        <f t="shared" si="35"/>
        <v>261996.32793</v>
      </c>
      <c r="Q36" s="20">
        <f t="shared" si="35"/>
        <v>276552.978995</v>
      </c>
      <c r="R36" s="20">
        <f t="shared" si="35"/>
        <v>300577.278862</v>
      </c>
      <c r="S36" s="20">
        <f t="shared" si="35"/>
        <v>318404.50674800004</v>
      </c>
      <c r="T36" s="20">
        <f t="shared" si="35"/>
        <v>312275.71922200004</v>
      </c>
      <c r="U36" s="20">
        <f t="shared" si="35"/>
        <v>309420.836358</v>
      </c>
      <c r="V36" s="20">
        <f t="shared" si="35"/>
        <v>302009.75938700006</v>
      </c>
      <c r="W36" s="20">
        <f t="shared" si="35"/>
        <v>293276.63772</v>
      </c>
      <c r="X36" s="20">
        <f t="shared" si="35"/>
        <v>284215.932552</v>
      </c>
      <c r="Y36" s="20">
        <f t="shared" si="35"/>
        <v>275255.950916</v>
      </c>
      <c r="Z36" s="20">
        <f t="shared" si="35"/>
        <v>264932.905916</v>
      </c>
      <c r="AA36" s="20">
        <f t="shared" si="35"/>
        <v>252456.43091600004</v>
      </c>
      <c r="AB36" s="20">
        <f t="shared" si="35"/>
        <v>222461.395916</v>
      </c>
      <c r="AC36" s="20">
        <f t="shared" si="35"/>
        <v>231071.01791600004</v>
      </c>
      <c r="AD36" s="20">
        <f t="shared" si="35"/>
        <v>226095.19431800002</v>
      </c>
      <c r="AE36" s="20">
        <f t="shared" si="35"/>
        <v>225226.21401000003</v>
      </c>
      <c r="AF36" s="20">
        <f t="shared" si="35"/>
        <v>219872.24180600003</v>
      </c>
      <c r="AG36" s="20">
        <f t="shared" si="35"/>
        <v>212550.42594000002</v>
      </c>
      <c r="AH36" s="20">
        <f t="shared" si="35"/>
        <v>205223.680414</v>
      </c>
      <c r="AI36" s="20">
        <f t="shared" si="35"/>
        <v>199159.710666</v>
      </c>
      <c r="AJ36" s="20">
        <f t="shared" si="35"/>
        <v>167939.434088</v>
      </c>
      <c r="AK36" s="20">
        <f t="shared" si="35"/>
        <v>153709.218306</v>
      </c>
      <c r="AL36" s="20">
        <f t="shared" si="35"/>
        <v>141767.728218</v>
      </c>
      <c r="AM36" s="20">
        <f t="shared" si="35"/>
        <v>128341.507858</v>
      </c>
      <c r="AN36" s="20">
        <f t="shared" si="35"/>
        <v>103009.13847199999</v>
      </c>
      <c r="AO36" s="20">
        <f t="shared" si="35"/>
        <v>80227.094318</v>
      </c>
      <c r="AP36" s="20">
        <f t="shared" si="35"/>
        <v>41272.834617</v>
      </c>
      <c r="AQ36" s="20">
        <f t="shared" si="35"/>
        <v>14386.817168000001</v>
      </c>
      <c r="AR36" s="20">
        <f t="shared" si="35"/>
        <v>7624.42184</v>
      </c>
      <c r="AS36" s="20">
        <f t="shared" si="35"/>
        <v>0</v>
      </c>
      <c r="AT36" s="20">
        <f t="shared" si="35"/>
        <v>0</v>
      </c>
    </row>
    <row r="37" spans="1:46" ht="13.5">
      <c r="A37" s="18" t="s">
        <v>8</v>
      </c>
      <c r="B37" s="20">
        <f aca="true" t="shared" si="36" ref="B37:AT37">B16+B24+B32</f>
        <v>35736.874641</v>
      </c>
      <c r="C37" s="20">
        <f t="shared" si="36"/>
        <v>40870.112481</v>
      </c>
      <c r="D37" s="20">
        <f t="shared" si="36"/>
        <v>46028.05403300001</v>
      </c>
      <c r="E37" s="20">
        <f t="shared" si="36"/>
        <v>47891.309670999995</v>
      </c>
      <c r="F37" s="20">
        <f t="shared" si="36"/>
        <v>50754.940217999996</v>
      </c>
      <c r="G37" s="20">
        <f t="shared" si="36"/>
        <v>56960.663237</v>
      </c>
      <c r="H37" s="20">
        <f t="shared" si="36"/>
        <v>64337.55037700001</v>
      </c>
      <c r="I37" s="20">
        <f t="shared" si="36"/>
        <v>73881.76634</v>
      </c>
      <c r="J37" s="20">
        <f t="shared" si="36"/>
        <v>82389.340039</v>
      </c>
      <c r="K37" s="20">
        <f t="shared" si="36"/>
        <v>90576.25524</v>
      </c>
      <c r="L37" s="20">
        <f t="shared" si="36"/>
        <v>103857.619194</v>
      </c>
      <c r="M37" s="20">
        <f t="shared" si="36"/>
        <v>117545.631396</v>
      </c>
      <c r="N37" s="20">
        <f t="shared" si="36"/>
        <v>129192.09536299999</v>
      </c>
      <c r="O37" s="20">
        <f t="shared" si="36"/>
        <v>140449.095053</v>
      </c>
      <c r="P37" s="20">
        <f t="shared" si="36"/>
        <v>146982.86206999997</v>
      </c>
      <c r="Q37" s="20">
        <f t="shared" si="36"/>
        <v>155123.106005</v>
      </c>
      <c r="R37" s="20">
        <f t="shared" si="36"/>
        <v>168496.067138</v>
      </c>
      <c r="S37" s="20">
        <f t="shared" si="36"/>
        <v>178448.777252</v>
      </c>
      <c r="T37" s="20">
        <f t="shared" si="36"/>
        <v>174983.50677799998</v>
      </c>
      <c r="U37" s="20">
        <f t="shared" si="36"/>
        <v>173375.077642</v>
      </c>
      <c r="V37" s="20">
        <f t="shared" si="36"/>
        <v>169199.66161299997</v>
      </c>
      <c r="W37" s="20">
        <f t="shared" si="36"/>
        <v>164290.12228</v>
      </c>
      <c r="X37" s="20">
        <f t="shared" si="36"/>
        <v>159178.683448</v>
      </c>
      <c r="Y37" s="20">
        <f t="shared" si="36"/>
        <v>154142.47708399998</v>
      </c>
      <c r="Z37" s="20">
        <f t="shared" si="36"/>
        <v>148310.522084</v>
      </c>
      <c r="AA37" s="20">
        <f t="shared" si="36"/>
        <v>141261.99708399997</v>
      </c>
      <c r="AB37" s="20">
        <f t="shared" si="36"/>
        <v>124692.03208399999</v>
      </c>
      <c r="AC37" s="20">
        <f t="shared" si="36"/>
        <v>129180.41008399997</v>
      </c>
      <c r="AD37" s="20">
        <f t="shared" si="36"/>
        <v>126375.39968199999</v>
      </c>
      <c r="AE37" s="20">
        <f t="shared" si="36"/>
        <v>125905.61598999999</v>
      </c>
      <c r="AF37" s="20">
        <f t="shared" si="36"/>
        <v>122935.05619399998</v>
      </c>
      <c r="AG37" s="20">
        <f t="shared" si="36"/>
        <v>118852.59405999999</v>
      </c>
      <c r="AH37" s="20">
        <f t="shared" si="36"/>
        <v>114815.28158599998</v>
      </c>
      <c r="AI37" s="20">
        <f t="shared" si="36"/>
        <v>111432.96733399999</v>
      </c>
      <c r="AJ37" s="20">
        <f t="shared" si="36"/>
        <v>93881.06991199999</v>
      </c>
      <c r="AK37" s="20">
        <f t="shared" si="36"/>
        <v>85909.57969399999</v>
      </c>
      <c r="AL37" s="20">
        <f t="shared" si="36"/>
        <v>79246.56578199999</v>
      </c>
      <c r="AM37" s="20">
        <f t="shared" si="36"/>
        <v>71706.90614199999</v>
      </c>
      <c r="AN37" s="20">
        <f t="shared" si="36"/>
        <v>57492.837528000004</v>
      </c>
      <c r="AO37" s="20">
        <f t="shared" si="36"/>
        <v>44791.499682</v>
      </c>
      <c r="AP37" s="20">
        <f t="shared" si="36"/>
        <v>22927.676382999998</v>
      </c>
      <c r="AQ37" s="20">
        <f t="shared" si="36"/>
        <v>8001.326831999999</v>
      </c>
      <c r="AR37" s="20">
        <f t="shared" si="36"/>
        <v>4300.29816</v>
      </c>
      <c r="AS37" s="20">
        <f t="shared" si="36"/>
        <v>0</v>
      </c>
      <c r="AT37" s="20">
        <f t="shared" si="36"/>
        <v>0</v>
      </c>
    </row>
    <row r="39" spans="1:2" ht="13.5">
      <c r="A39" s="21" t="s">
        <v>18</v>
      </c>
      <c r="B39" s="20">
        <f>MAX(B37:AT37)</f>
        <v>178448.777252</v>
      </c>
    </row>
    <row r="40" spans="1:2" ht="13.5">
      <c r="A40" t="s">
        <v>20</v>
      </c>
      <c r="B40">
        <v>18</v>
      </c>
    </row>
    <row r="42" spans="1:6" ht="13.5">
      <c r="A42" s="30" t="s">
        <v>31</v>
      </c>
      <c r="B42" s="30"/>
      <c r="C42" s="30"/>
      <c r="D42" s="17" t="s">
        <v>13</v>
      </c>
      <c r="F42" t="s">
        <v>33</v>
      </c>
    </row>
    <row r="43" spans="1:46" ht="13.5">
      <c r="A43" s="13" t="s">
        <v>1</v>
      </c>
      <c r="B43" s="13">
        <v>1</v>
      </c>
      <c r="C43" s="13">
        <f>B43+1</f>
        <v>2</v>
      </c>
      <c r="D43" s="13">
        <f aca="true" t="shared" si="37" ref="D43:K43">C43+1</f>
        <v>3</v>
      </c>
      <c r="E43" s="13">
        <f t="shared" si="37"/>
        <v>4</v>
      </c>
      <c r="F43" s="13">
        <f t="shared" si="37"/>
        <v>5</v>
      </c>
      <c r="G43" s="13">
        <f t="shared" si="37"/>
        <v>6</v>
      </c>
      <c r="H43" s="13">
        <f t="shared" si="37"/>
        <v>7</v>
      </c>
      <c r="I43" s="13">
        <f t="shared" si="37"/>
        <v>8</v>
      </c>
      <c r="J43" s="13">
        <f t="shared" si="37"/>
        <v>9</v>
      </c>
      <c r="K43" s="13">
        <f t="shared" si="37"/>
        <v>10</v>
      </c>
      <c r="L43" s="15">
        <f>K43+1</f>
        <v>11</v>
      </c>
      <c r="M43" s="15">
        <f aca="true" t="shared" si="38" ref="M43:T43">L43+1</f>
        <v>12</v>
      </c>
      <c r="N43" s="15">
        <f t="shared" si="38"/>
        <v>13</v>
      </c>
      <c r="O43" s="15">
        <f t="shared" si="38"/>
        <v>14</v>
      </c>
      <c r="P43" s="15">
        <f t="shared" si="38"/>
        <v>15</v>
      </c>
      <c r="Q43" s="15">
        <f t="shared" si="38"/>
        <v>16</v>
      </c>
      <c r="R43" s="15">
        <f t="shared" si="38"/>
        <v>17</v>
      </c>
      <c r="S43" s="15">
        <f t="shared" si="38"/>
        <v>18</v>
      </c>
      <c r="T43" s="15">
        <f t="shared" si="38"/>
        <v>19</v>
      </c>
      <c r="U43" s="15">
        <f>T43+1</f>
        <v>20</v>
      </c>
      <c r="V43" s="15">
        <f aca="true" t="shared" si="39" ref="V43:AC43">U43+1</f>
        <v>21</v>
      </c>
      <c r="W43" s="15">
        <f t="shared" si="39"/>
        <v>22</v>
      </c>
      <c r="X43" s="15">
        <f t="shared" si="39"/>
        <v>23</v>
      </c>
      <c r="Y43" s="15">
        <f t="shared" si="39"/>
        <v>24</v>
      </c>
      <c r="Z43" s="15">
        <f t="shared" si="39"/>
        <v>25</v>
      </c>
      <c r="AA43" s="15">
        <f t="shared" si="39"/>
        <v>26</v>
      </c>
      <c r="AB43" s="15">
        <f t="shared" si="39"/>
        <v>27</v>
      </c>
      <c r="AC43" s="15">
        <f t="shared" si="39"/>
        <v>28</v>
      </c>
      <c r="AD43" s="15">
        <f>AC43+1</f>
        <v>29</v>
      </c>
      <c r="AE43" s="15">
        <f aca="true" t="shared" si="40" ref="AE43:AL43">AD43+1</f>
        <v>30</v>
      </c>
      <c r="AF43" s="15">
        <f t="shared" si="40"/>
        <v>31</v>
      </c>
      <c r="AG43" s="15">
        <f t="shared" si="40"/>
        <v>32</v>
      </c>
      <c r="AH43" s="15">
        <f t="shared" si="40"/>
        <v>33</v>
      </c>
      <c r="AI43" s="15">
        <f t="shared" si="40"/>
        <v>34</v>
      </c>
      <c r="AJ43" s="15">
        <f t="shared" si="40"/>
        <v>35</v>
      </c>
      <c r="AK43" s="15">
        <f t="shared" si="40"/>
        <v>36</v>
      </c>
      <c r="AL43" s="15">
        <f t="shared" si="40"/>
        <v>37</v>
      </c>
      <c r="AM43" s="15">
        <f>AL43+1</f>
        <v>38</v>
      </c>
      <c r="AN43" s="15">
        <f aca="true" t="shared" si="41" ref="AN43:AT43">AM43+1</f>
        <v>39</v>
      </c>
      <c r="AO43" s="15">
        <f t="shared" si="41"/>
        <v>40</v>
      </c>
      <c r="AP43" s="15">
        <f t="shared" si="41"/>
        <v>41</v>
      </c>
      <c r="AQ43" s="15">
        <f t="shared" si="41"/>
        <v>42</v>
      </c>
      <c r="AR43" s="15">
        <f t="shared" si="41"/>
        <v>43</v>
      </c>
      <c r="AS43" s="15">
        <f t="shared" si="41"/>
        <v>44</v>
      </c>
      <c r="AT43" s="15">
        <f t="shared" si="41"/>
        <v>45</v>
      </c>
    </row>
    <row r="44" spans="1:46" ht="13.5">
      <c r="A44" s="13" t="s">
        <v>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>
        <f>'上水道起債償還表'!E9</f>
        <v>36028</v>
      </c>
      <c r="O44" s="10">
        <f>'上水道起債償還表'!F9</f>
        <v>40362</v>
      </c>
      <c r="P44" s="10">
        <f>'上水道起債償還表'!G9</f>
        <v>52479</v>
      </c>
      <c r="Q44" s="10">
        <f>'上水道起債償還表'!H9</f>
        <v>62536</v>
      </c>
      <c r="R44" s="10">
        <f>'上水道起債償還表'!I9</f>
        <v>74538</v>
      </c>
      <c r="S44" s="10">
        <f>'上水道起債償還表'!J9</f>
        <v>80626</v>
      </c>
      <c r="T44" s="10">
        <f>'上水道起債償還表'!B14</f>
        <v>82900</v>
      </c>
      <c r="U44" s="10">
        <f>'上水道起債償還表'!C14</f>
        <v>85232</v>
      </c>
      <c r="V44" s="10">
        <f>'上水道起債償還表'!D14</f>
        <v>87644</v>
      </c>
      <c r="W44" s="10">
        <f>'上水道起債償還表'!E14</f>
        <v>91048</v>
      </c>
      <c r="X44" s="10">
        <f>'上水道起債償還表'!F14</f>
        <v>94690</v>
      </c>
      <c r="Y44" s="10">
        <f>'上水道起債償還表'!G14</f>
        <v>97759</v>
      </c>
      <c r="Z44" s="10">
        <f>'上水道起債償還表'!H14</f>
        <v>97038</v>
      </c>
      <c r="AA44" s="10">
        <f>'上水道起債償還表'!I14</f>
        <v>97649</v>
      </c>
      <c r="AB44" s="10">
        <f>'上水道起債償還表'!J14</f>
        <v>95935</v>
      </c>
      <c r="AC44" s="20">
        <f>'上水道起債償還表'!B19</f>
        <v>97560</v>
      </c>
      <c r="AD44" s="20">
        <f>'上水道起債償還表'!C19</f>
        <v>97078</v>
      </c>
      <c r="AE44" s="20">
        <f>'上水道起債償還表'!D19</f>
        <v>96261</v>
      </c>
      <c r="AF44" s="20">
        <f>'上水道起債償還表'!E19</f>
        <v>95582</v>
      </c>
      <c r="AG44" s="20">
        <f>'上水道起債償還表'!F19</f>
        <v>90800</v>
      </c>
      <c r="AH44" s="20">
        <f>'上水道起債償還表'!G19</f>
        <v>85936</v>
      </c>
      <c r="AI44" s="20">
        <f>'上水道起債償還表'!H19</f>
        <v>85383</v>
      </c>
      <c r="AJ44" s="20">
        <f>'上水道起債償還表'!I19</f>
        <v>83721</v>
      </c>
      <c r="AK44" s="20">
        <f>'上水道起債償還表'!J19</f>
        <v>71352</v>
      </c>
      <c r="AL44" s="20">
        <f>'上水道起債償還表'!B24</f>
        <v>61571</v>
      </c>
      <c r="AM44" s="20">
        <f>'上水道起債償還表'!C24</f>
        <v>51795</v>
      </c>
      <c r="AN44" s="20">
        <f>'上水道起債償還表'!D24</f>
        <v>47934</v>
      </c>
      <c r="AO44" s="20">
        <f>'上水道起債償還表'!E24</f>
        <v>31915</v>
      </c>
      <c r="AP44" s="20">
        <f>'上水道起債償還表'!F24</f>
        <v>19579</v>
      </c>
      <c r="AQ44" s="20">
        <f>'上水道起債償還表'!G24</f>
        <v>4570</v>
      </c>
      <c r="AR44" s="20">
        <f>'上水道起債償還表'!H24</f>
        <v>0</v>
      </c>
      <c r="AS44" s="9"/>
      <c r="AT44" s="9"/>
    </row>
    <row r="45" spans="1:46" ht="13.5">
      <c r="A45" s="13" t="s">
        <v>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>
        <f>'上水道起債償還表'!E10</f>
        <v>76576</v>
      </c>
      <c r="O45" s="10">
        <f>'上水道起債償還表'!F10</f>
        <v>74794</v>
      </c>
      <c r="P45" s="10">
        <f>'上水道起債償還表'!G10</f>
        <v>72705</v>
      </c>
      <c r="Q45" s="10">
        <f>'上水道起債償還表'!H10</f>
        <v>70303</v>
      </c>
      <c r="R45" s="10">
        <f>'上水道起債償還表'!I10</f>
        <v>67608</v>
      </c>
      <c r="S45" s="10">
        <f>'上水道起債償還表'!J10</f>
        <v>64625</v>
      </c>
      <c r="T45" s="10">
        <f>'上水道起債償還表'!B15</f>
        <v>61459</v>
      </c>
      <c r="U45" s="10">
        <f>'上水道起債償還表'!C15</f>
        <v>58235</v>
      </c>
      <c r="V45" s="10">
        <f>'上水道起債償還表'!D15</f>
        <v>54904</v>
      </c>
      <c r="W45" s="10">
        <f>'上水道起債償還表'!E15</f>
        <v>51465</v>
      </c>
      <c r="X45" s="10">
        <f>'上水道起債償還表'!F15</f>
        <v>47858</v>
      </c>
      <c r="Y45" s="10">
        <f>'上水道起債償還表'!G15</f>
        <v>44088</v>
      </c>
      <c r="Z45" s="10">
        <f>'上水道起債償還表'!H15</f>
        <v>40255</v>
      </c>
      <c r="AA45" s="10">
        <f>'上水道起債償還表'!I15</f>
        <v>36546</v>
      </c>
      <c r="AB45" s="10">
        <f>'上水道起債償還表'!J15</f>
        <v>32972</v>
      </c>
      <c r="AC45" s="20">
        <f>'上水道起債償還表'!B20</f>
        <v>29462</v>
      </c>
      <c r="AD45" s="20">
        <f>'上水道起債償還表'!C20</f>
        <v>25988</v>
      </c>
      <c r="AE45" s="20">
        <f>'上水道起債償還表'!D20</f>
        <v>22574</v>
      </c>
      <c r="AF45" s="20">
        <f>'上水道起債償還表'!E20</f>
        <v>19224</v>
      </c>
      <c r="AG45" s="20">
        <f>'上水道起債償還表'!F20</f>
        <v>16004</v>
      </c>
      <c r="AH45" s="20">
        <f>'上水道起債償還表'!G20</f>
        <v>13155</v>
      </c>
      <c r="AI45" s="20">
        <f>'上水道起債償還表'!H20</f>
        <v>10633</v>
      </c>
      <c r="AJ45" s="20">
        <f>'上水道起債償還表'!I20</f>
        <v>8202</v>
      </c>
      <c r="AK45" s="20">
        <f>'上水道起債償還表'!J20</f>
        <v>9562</v>
      </c>
      <c r="AL45" s="20">
        <f>'上水道起債償還表'!B25</f>
        <v>4191</v>
      </c>
      <c r="AM45" s="20">
        <f>'上水道起債償還表'!C25</f>
        <v>2866</v>
      </c>
      <c r="AN45" s="20">
        <f>'上水道起債償還表'!D25</f>
        <v>1809</v>
      </c>
      <c r="AO45" s="20">
        <f>'上水道起債償還表'!E25</f>
        <v>922</v>
      </c>
      <c r="AP45" s="20">
        <f>'上水道起債償還表'!F25</f>
        <v>353</v>
      </c>
      <c r="AQ45" s="20">
        <f>'上水道起債償還表'!G25</f>
        <v>55</v>
      </c>
      <c r="AR45" s="20">
        <f>'上水道起債償還表'!H25</f>
        <v>0</v>
      </c>
      <c r="AS45" s="9"/>
      <c r="AT45" s="9"/>
    </row>
    <row r="46" spans="1:46" ht="13.5">
      <c r="A46" s="13" t="s">
        <v>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>
        <f>'上水道起債償還表'!E11</f>
        <v>112604</v>
      </c>
      <c r="O46" s="10">
        <f>'上水道起債償還表'!F11</f>
        <v>115156</v>
      </c>
      <c r="P46" s="10">
        <f>'上水道起債償還表'!G11</f>
        <v>125184</v>
      </c>
      <c r="Q46" s="10">
        <f>'上水道起債償還表'!H11</f>
        <v>132839</v>
      </c>
      <c r="R46" s="10">
        <f>'上水道起債償還表'!I11</f>
        <v>142146</v>
      </c>
      <c r="S46" s="10">
        <f>'上水道起債償還表'!J11</f>
        <v>145251</v>
      </c>
      <c r="T46" s="10">
        <f>'上水道起債償還表'!B16</f>
        <v>144359</v>
      </c>
      <c r="U46" s="10">
        <f>'上水道起債償還表'!C16</f>
        <v>143467</v>
      </c>
      <c r="V46" s="10">
        <f>'上水道起債償還表'!D16</f>
        <v>142548</v>
      </c>
      <c r="W46" s="10">
        <f>'上水道起債償還表'!E16</f>
        <v>142513</v>
      </c>
      <c r="X46" s="10">
        <f>'上水道起債償還表'!F16</f>
        <v>142548</v>
      </c>
      <c r="Y46" s="10">
        <f>'上水道起債償還表'!G16</f>
        <v>141847</v>
      </c>
      <c r="Z46" s="10">
        <f>'上水道起債償還表'!H16</f>
        <v>137293</v>
      </c>
      <c r="AA46" s="10">
        <f>'上水道起債償還表'!I16</f>
        <v>134195</v>
      </c>
      <c r="AB46" s="10">
        <f>'上水道起債償還表'!J16</f>
        <v>128907</v>
      </c>
      <c r="AC46" s="20">
        <f>'上水道起債償還表'!B21</f>
        <v>127022</v>
      </c>
      <c r="AD46" s="20">
        <f>'上水道起債償還表'!C21</f>
        <v>123066</v>
      </c>
      <c r="AE46" s="20">
        <f>'上水道起債償還表'!D21</f>
        <v>118835</v>
      </c>
      <c r="AF46" s="20">
        <f>'上水道起債償還表'!E21</f>
        <v>114806</v>
      </c>
      <c r="AG46" s="20">
        <f>'上水道起債償還表'!F21</f>
        <v>106804</v>
      </c>
      <c r="AH46" s="20">
        <f>'上水道起債償還表'!G21</f>
        <v>99091</v>
      </c>
      <c r="AI46" s="20">
        <f>'上水道起債償還表'!H21</f>
        <v>96016</v>
      </c>
      <c r="AJ46" s="20">
        <f>'上水道起債償還表'!I21</f>
        <v>91923</v>
      </c>
      <c r="AK46" s="20">
        <f>'上水道起債償還表'!J21</f>
        <v>80914</v>
      </c>
      <c r="AL46" s="20">
        <f>'上水道起債償還表'!B26</f>
        <v>65762</v>
      </c>
      <c r="AM46" s="20">
        <f>'上水道起債償還表'!C26</f>
        <v>54661</v>
      </c>
      <c r="AN46" s="20">
        <f>'上水道起債償還表'!D26</f>
        <v>49743</v>
      </c>
      <c r="AO46" s="20">
        <f>'上水道起債償還表'!E26</f>
        <v>32837</v>
      </c>
      <c r="AP46" s="20">
        <f>'上水道起債償還表'!F26</f>
        <v>19932</v>
      </c>
      <c r="AQ46" s="20">
        <f>'上水道起債償還表'!G26</f>
        <v>4625</v>
      </c>
      <c r="AR46" s="20">
        <f>'上水道起債償還表'!H26</f>
        <v>0</v>
      </c>
      <c r="AS46" s="9"/>
      <c r="AT46" s="9"/>
    </row>
    <row r="47" spans="1:46" ht="13.5">
      <c r="A47" s="16" t="s">
        <v>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0">
        <f>N46*0.025</f>
        <v>2815.1000000000004</v>
      </c>
      <c r="O47" s="10">
        <f aca="true" t="shared" si="42" ref="O47:AR47">O46*0.025</f>
        <v>2878.9</v>
      </c>
      <c r="P47" s="10">
        <f t="shared" si="42"/>
        <v>3129.6000000000004</v>
      </c>
      <c r="Q47" s="10">
        <f t="shared" si="42"/>
        <v>3320.9750000000004</v>
      </c>
      <c r="R47" s="10">
        <f t="shared" si="42"/>
        <v>3553.65</v>
      </c>
      <c r="S47" s="10">
        <f t="shared" si="42"/>
        <v>3631.275</v>
      </c>
      <c r="T47" s="10">
        <f t="shared" si="42"/>
        <v>3608.9750000000004</v>
      </c>
      <c r="U47" s="10">
        <f t="shared" si="42"/>
        <v>3586.675</v>
      </c>
      <c r="V47" s="10">
        <f t="shared" si="42"/>
        <v>3563.7000000000003</v>
      </c>
      <c r="W47" s="10">
        <f t="shared" si="42"/>
        <v>3562.8250000000003</v>
      </c>
      <c r="X47" s="10">
        <f t="shared" si="42"/>
        <v>3563.7000000000003</v>
      </c>
      <c r="Y47" s="10">
        <f t="shared" si="42"/>
        <v>3546.175</v>
      </c>
      <c r="Z47" s="10">
        <f t="shared" si="42"/>
        <v>3432.3250000000003</v>
      </c>
      <c r="AA47" s="10">
        <f t="shared" si="42"/>
        <v>3354.875</v>
      </c>
      <c r="AB47" s="10">
        <f t="shared" si="42"/>
        <v>3222.675</v>
      </c>
      <c r="AC47" s="10">
        <f t="shared" si="42"/>
        <v>3175.55</v>
      </c>
      <c r="AD47" s="10">
        <f t="shared" si="42"/>
        <v>3076.65</v>
      </c>
      <c r="AE47" s="10">
        <f t="shared" si="42"/>
        <v>2970.875</v>
      </c>
      <c r="AF47" s="10">
        <f t="shared" si="42"/>
        <v>2870.15</v>
      </c>
      <c r="AG47" s="10">
        <f t="shared" si="42"/>
        <v>2670.1000000000004</v>
      </c>
      <c r="AH47" s="10">
        <f t="shared" si="42"/>
        <v>2477.275</v>
      </c>
      <c r="AI47" s="10">
        <f t="shared" si="42"/>
        <v>2400.4</v>
      </c>
      <c r="AJ47" s="10">
        <f t="shared" si="42"/>
        <v>2298.0750000000003</v>
      </c>
      <c r="AK47" s="10">
        <f t="shared" si="42"/>
        <v>2022.8500000000001</v>
      </c>
      <c r="AL47" s="10">
        <f t="shared" si="42"/>
        <v>1644.0500000000002</v>
      </c>
      <c r="AM47" s="10">
        <f t="shared" si="42"/>
        <v>1366.525</v>
      </c>
      <c r="AN47" s="10">
        <f t="shared" si="42"/>
        <v>1243.575</v>
      </c>
      <c r="AO47" s="10">
        <f t="shared" si="42"/>
        <v>820.9250000000001</v>
      </c>
      <c r="AP47" s="10">
        <f t="shared" si="42"/>
        <v>498.3</v>
      </c>
      <c r="AQ47" s="10">
        <f t="shared" si="42"/>
        <v>115.625</v>
      </c>
      <c r="AR47" s="10">
        <f t="shared" si="42"/>
        <v>0</v>
      </c>
      <c r="AS47" s="9"/>
      <c r="AT47" s="9"/>
    </row>
    <row r="48" spans="1:46" ht="13.5">
      <c r="A48" s="18" t="s">
        <v>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0">
        <f>N46-N47</f>
        <v>109788.9</v>
      </c>
      <c r="O48" s="10">
        <f aca="true" t="shared" si="43" ref="O48:AR48">O46-O47</f>
        <v>112277.1</v>
      </c>
      <c r="P48" s="10">
        <f t="shared" si="43"/>
        <v>122054.4</v>
      </c>
      <c r="Q48" s="10">
        <f t="shared" si="43"/>
        <v>129518.025</v>
      </c>
      <c r="R48" s="10">
        <f t="shared" si="43"/>
        <v>138592.35</v>
      </c>
      <c r="S48" s="10">
        <f t="shared" si="43"/>
        <v>141619.725</v>
      </c>
      <c r="T48" s="10">
        <f t="shared" si="43"/>
        <v>140750.025</v>
      </c>
      <c r="U48" s="10">
        <f t="shared" si="43"/>
        <v>139880.325</v>
      </c>
      <c r="V48" s="10">
        <f t="shared" si="43"/>
        <v>138984.3</v>
      </c>
      <c r="W48" s="10">
        <f t="shared" si="43"/>
        <v>138950.175</v>
      </c>
      <c r="X48" s="10">
        <f t="shared" si="43"/>
        <v>138984.3</v>
      </c>
      <c r="Y48" s="10">
        <f t="shared" si="43"/>
        <v>138300.825</v>
      </c>
      <c r="Z48" s="10">
        <f t="shared" si="43"/>
        <v>133860.675</v>
      </c>
      <c r="AA48" s="10">
        <f t="shared" si="43"/>
        <v>130840.125</v>
      </c>
      <c r="AB48" s="10">
        <f t="shared" si="43"/>
        <v>125684.325</v>
      </c>
      <c r="AC48" s="10">
        <f t="shared" si="43"/>
        <v>123846.45</v>
      </c>
      <c r="AD48" s="10">
        <f t="shared" si="43"/>
        <v>119989.35</v>
      </c>
      <c r="AE48" s="10">
        <f t="shared" si="43"/>
        <v>115864.125</v>
      </c>
      <c r="AF48" s="10">
        <f t="shared" si="43"/>
        <v>111935.85</v>
      </c>
      <c r="AG48" s="10">
        <f t="shared" si="43"/>
        <v>104133.9</v>
      </c>
      <c r="AH48" s="10">
        <f t="shared" si="43"/>
        <v>96613.725</v>
      </c>
      <c r="AI48" s="10">
        <f t="shared" si="43"/>
        <v>93615.6</v>
      </c>
      <c r="AJ48" s="10">
        <f t="shared" si="43"/>
        <v>89624.925</v>
      </c>
      <c r="AK48" s="10">
        <f t="shared" si="43"/>
        <v>78891.15</v>
      </c>
      <c r="AL48" s="10">
        <f t="shared" si="43"/>
        <v>64117.95</v>
      </c>
      <c r="AM48" s="10">
        <f t="shared" si="43"/>
        <v>53294.475</v>
      </c>
      <c r="AN48" s="10">
        <f t="shared" si="43"/>
        <v>48499.425</v>
      </c>
      <c r="AO48" s="10">
        <f t="shared" si="43"/>
        <v>32016.075</v>
      </c>
      <c r="AP48" s="10">
        <f t="shared" si="43"/>
        <v>19433.7</v>
      </c>
      <c r="AQ48" s="10">
        <f t="shared" si="43"/>
        <v>4509.375</v>
      </c>
      <c r="AR48" s="10">
        <f t="shared" si="43"/>
        <v>0</v>
      </c>
      <c r="AS48" s="9"/>
      <c r="AT48" s="9"/>
    </row>
    <row r="50" spans="1:6" ht="13.5">
      <c r="A50" s="30" t="s">
        <v>32</v>
      </c>
      <c r="B50" s="30"/>
      <c r="C50" s="30"/>
      <c r="D50" s="17" t="s">
        <v>13</v>
      </c>
      <c r="F50" t="s">
        <v>33</v>
      </c>
    </row>
    <row r="51" spans="1:46" ht="13.5">
      <c r="A51" s="13" t="s">
        <v>1</v>
      </c>
      <c r="B51" s="13">
        <v>1</v>
      </c>
      <c r="C51" s="13">
        <f>B51+1</f>
        <v>2</v>
      </c>
      <c r="D51" s="13">
        <f aca="true" t="shared" si="44" ref="D51:K51">C51+1</f>
        <v>3</v>
      </c>
      <c r="E51" s="13">
        <f t="shared" si="44"/>
        <v>4</v>
      </c>
      <c r="F51" s="13">
        <f t="shared" si="44"/>
        <v>5</v>
      </c>
      <c r="G51" s="13">
        <f t="shared" si="44"/>
        <v>6</v>
      </c>
      <c r="H51" s="13">
        <f t="shared" si="44"/>
        <v>7</v>
      </c>
      <c r="I51" s="13">
        <f t="shared" si="44"/>
        <v>8</v>
      </c>
      <c r="J51" s="13">
        <f t="shared" si="44"/>
        <v>9</v>
      </c>
      <c r="K51" s="13">
        <f t="shared" si="44"/>
        <v>10</v>
      </c>
      <c r="L51" s="15">
        <f>K51+1</f>
        <v>11</v>
      </c>
      <c r="M51" s="15">
        <f aca="true" t="shared" si="45" ref="M51:T51">L51+1</f>
        <v>12</v>
      </c>
      <c r="N51" s="15">
        <f t="shared" si="45"/>
        <v>13</v>
      </c>
      <c r="O51" s="15">
        <f t="shared" si="45"/>
        <v>14</v>
      </c>
      <c r="P51" s="15">
        <f t="shared" si="45"/>
        <v>15</v>
      </c>
      <c r="Q51" s="15">
        <f t="shared" si="45"/>
        <v>16</v>
      </c>
      <c r="R51" s="15">
        <f t="shared" si="45"/>
        <v>17</v>
      </c>
      <c r="S51" s="15">
        <f t="shared" si="45"/>
        <v>18</v>
      </c>
      <c r="T51" s="15">
        <f t="shared" si="45"/>
        <v>19</v>
      </c>
      <c r="U51" s="15">
        <f>T51+1</f>
        <v>20</v>
      </c>
      <c r="V51" s="15">
        <f aca="true" t="shared" si="46" ref="V51:AC51">U51+1</f>
        <v>21</v>
      </c>
      <c r="W51" s="15">
        <f t="shared" si="46"/>
        <v>22</v>
      </c>
      <c r="X51" s="15">
        <f t="shared" si="46"/>
        <v>23</v>
      </c>
      <c r="Y51" s="15">
        <f t="shared" si="46"/>
        <v>24</v>
      </c>
      <c r="Z51" s="15">
        <f t="shared" si="46"/>
        <v>25</v>
      </c>
      <c r="AA51" s="15">
        <f t="shared" si="46"/>
        <v>26</v>
      </c>
      <c r="AB51" s="15">
        <f t="shared" si="46"/>
        <v>27</v>
      </c>
      <c r="AC51" s="15">
        <f t="shared" si="46"/>
        <v>28</v>
      </c>
      <c r="AD51" s="15">
        <f>AC51+1</f>
        <v>29</v>
      </c>
      <c r="AE51" s="15">
        <f aca="true" t="shared" si="47" ref="AE51:AL51">AD51+1</f>
        <v>30</v>
      </c>
      <c r="AF51" s="15">
        <f t="shared" si="47"/>
        <v>31</v>
      </c>
      <c r="AG51" s="15">
        <f t="shared" si="47"/>
        <v>32</v>
      </c>
      <c r="AH51" s="15">
        <f t="shared" si="47"/>
        <v>33</v>
      </c>
      <c r="AI51" s="15">
        <f t="shared" si="47"/>
        <v>34</v>
      </c>
      <c r="AJ51" s="15">
        <f t="shared" si="47"/>
        <v>35</v>
      </c>
      <c r="AK51" s="15">
        <f t="shared" si="47"/>
        <v>36</v>
      </c>
      <c r="AL51" s="15">
        <f t="shared" si="47"/>
        <v>37</v>
      </c>
      <c r="AM51" s="15">
        <f>AL51+1</f>
        <v>38</v>
      </c>
      <c r="AN51" s="15">
        <f aca="true" t="shared" si="48" ref="AN51:AT51">AM51+1</f>
        <v>39</v>
      </c>
      <c r="AO51" s="15">
        <f t="shared" si="48"/>
        <v>40</v>
      </c>
      <c r="AP51" s="15">
        <f t="shared" si="48"/>
        <v>41</v>
      </c>
      <c r="AQ51" s="15">
        <f t="shared" si="48"/>
        <v>42</v>
      </c>
      <c r="AR51" s="15">
        <f t="shared" si="48"/>
        <v>43</v>
      </c>
      <c r="AS51" s="15">
        <f t="shared" si="48"/>
        <v>44</v>
      </c>
      <c r="AT51" s="15">
        <f t="shared" si="48"/>
        <v>45</v>
      </c>
    </row>
    <row r="52" spans="1:46" ht="13.5">
      <c r="A52" s="13" t="s">
        <v>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0">
        <f>'上水道起債償還表'!E37</f>
        <v>20479</v>
      </c>
      <c r="O52" s="10">
        <f>'上水道起債償還表'!F37</f>
        <v>18980</v>
      </c>
      <c r="P52" s="10">
        <f>'上水道起債償還表'!G37</f>
        <v>22657</v>
      </c>
      <c r="Q52" s="10">
        <f>'上水道起債償還表'!H37</f>
        <v>26867</v>
      </c>
      <c r="R52" s="10">
        <f>'上水道起債償還表'!I37</f>
        <v>30606</v>
      </c>
      <c r="S52" s="10">
        <f>'上水道起債償還表'!J37</f>
        <v>35963</v>
      </c>
      <c r="T52" s="10">
        <f>'上水道起債償還表'!B42</f>
        <v>39621</v>
      </c>
      <c r="U52" s="10">
        <f>'上水道起債償還表'!C42</f>
        <v>41118</v>
      </c>
      <c r="V52" s="10">
        <f>'上水道起債償還表'!D42</f>
        <v>4233</v>
      </c>
      <c r="W52" s="10">
        <f>'上水道起債償還表'!E42</f>
        <v>43972</v>
      </c>
      <c r="X52" s="10">
        <f>'上水道起債償還表'!F42</f>
        <v>45060</v>
      </c>
      <c r="Y52" s="10">
        <f>'上水道起債償還表'!G42</f>
        <v>44960</v>
      </c>
      <c r="Z52" s="10">
        <f>'上水道起債償還表'!H42</f>
        <v>44638</v>
      </c>
      <c r="AA52" s="10">
        <f>'上水道起債償還表'!I42</f>
        <v>44939</v>
      </c>
      <c r="AB52" s="10">
        <f>'上水道起債償還表'!J42</f>
        <v>43119</v>
      </c>
      <c r="AC52" s="20">
        <f>'上水道起債償還表'!B47</f>
        <v>41539</v>
      </c>
      <c r="AD52" s="20">
        <f>'上水道起債償還表'!C47</f>
        <v>41455</v>
      </c>
      <c r="AE52" s="20">
        <f>'上水道起債償還表'!D47</f>
        <v>41234</v>
      </c>
      <c r="AF52" s="20">
        <f>'上水道起債償還表'!E47</f>
        <v>40252</v>
      </c>
      <c r="AG52" s="20">
        <f>'上水道起債償還表'!F47</f>
        <v>40709</v>
      </c>
      <c r="AH52" s="20">
        <f>'上水道起債償還表'!G47</f>
        <v>38017</v>
      </c>
      <c r="AI52" s="20">
        <f>'上水道起債償還表'!H47</f>
        <v>36364</v>
      </c>
      <c r="AJ52" s="20">
        <f>'上水道起債償還表'!I47</f>
        <v>34475</v>
      </c>
      <c r="AK52" s="20">
        <f>'上水道起債償還表'!J47</f>
        <v>29916</v>
      </c>
      <c r="AL52" s="20">
        <f>'上水道起債償還表'!B52</f>
        <v>28571</v>
      </c>
      <c r="AM52" s="20">
        <f>'上水道起債償還表'!C52</f>
        <v>23204</v>
      </c>
      <c r="AN52" s="20">
        <f>'上水道起債償還表'!D52</f>
        <v>20181</v>
      </c>
      <c r="AO52" s="20">
        <f>'上水道起債償還表'!E52</f>
        <v>15398</v>
      </c>
      <c r="AP52" s="20">
        <f>'上水道起債償還表'!F52</f>
        <v>9493</v>
      </c>
      <c r="AQ52" s="20">
        <f>'上水道起債償還表'!G52</f>
        <v>3189</v>
      </c>
      <c r="AR52" s="20">
        <f>'上水道起債償還表'!H52</f>
        <v>0</v>
      </c>
      <c r="AS52" s="9"/>
      <c r="AT52" s="9"/>
    </row>
    <row r="53" spans="1:46" ht="13.5">
      <c r="A53" s="13" t="s">
        <v>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0">
        <f>'上水道起債償還表'!E38</f>
        <v>31293</v>
      </c>
      <c r="O53" s="10">
        <f>'上水道起債償還表'!F38</f>
        <v>32230</v>
      </c>
      <c r="P53" s="10">
        <f>'上水道起債償還表'!G38</f>
        <v>31279</v>
      </c>
      <c r="Q53" s="10">
        <f>'上水道起債償還表'!H38</f>
        <v>30250</v>
      </c>
      <c r="R53" s="10">
        <f>'上水道起債償還表'!I38</f>
        <v>29103</v>
      </c>
      <c r="S53" s="10">
        <f>'上水道起債償還表'!J38</f>
        <v>27843</v>
      </c>
      <c r="T53" s="10">
        <f>'上水道起債償還表'!B43</f>
        <v>26455</v>
      </c>
      <c r="U53" s="10">
        <f>'上水道起債償還表'!C43</f>
        <v>24958</v>
      </c>
      <c r="V53" s="10">
        <f>'上水道起債償還表'!D43</f>
        <v>23390</v>
      </c>
      <c r="W53" s="10">
        <f>'上水道起債償還表'!E43</f>
        <v>21751</v>
      </c>
      <c r="X53" s="10">
        <f>'上水道起債償還表'!F43</f>
        <v>20044</v>
      </c>
      <c r="Y53" s="10">
        <f>'上水道起債償還表'!G43</f>
        <v>18311</v>
      </c>
      <c r="Z53" s="10">
        <f>'上水道起債償還表'!H43</f>
        <v>16591</v>
      </c>
      <c r="AA53" s="10">
        <f>'上水道起債償還表'!I43</f>
        <v>14913</v>
      </c>
      <c r="AB53" s="10">
        <f>'上水道起債償還表'!J43</f>
        <v>13293</v>
      </c>
      <c r="AC53" s="20">
        <f>'上水道起債償還表'!B48</f>
        <v>11834</v>
      </c>
      <c r="AD53" s="20">
        <f>'上水道起債償還表'!C48</f>
        <v>10480</v>
      </c>
      <c r="AE53" s="20">
        <f>'上水道起債償還表'!D48</f>
        <v>9149</v>
      </c>
      <c r="AF53" s="20">
        <f>'上水道起債償還表'!E48</f>
        <v>7853</v>
      </c>
      <c r="AG53" s="20">
        <f>'上水道起債償還表'!F48</f>
        <v>6603</v>
      </c>
      <c r="AH53" s="20">
        <f>'上水道起債償還表'!G48</f>
        <v>5404</v>
      </c>
      <c r="AI53" s="20">
        <f>'上水道起債償還表'!H48</f>
        <v>4373</v>
      </c>
      <c r="AJ53" s="20">
        <f>'上水道起債償還表'!I48</f>
        <v>3437</v>
      </c>
      <c r="AK53" s="20">
        <f>'上水道起債償還表'!J48</f>
        <v>2616</v>
      </c>
      <c r="AL53" s="20">
        <f>'上水道起債償還表'!B53</f>
        <v>1929</v>
      </c>
      <c r="AM53" s="20">
        <f>'上水道起債償還表'!C53</f>
        <v>1325</v>
      </c>
      <c r="AN53" s="20">
        <f>'上水道起債償還表'!D53</f>
        <v>862</v>
      </c>
      <c r="AO53" s="20">
        <f>'上水道起債償還表'!E53</f>
        <v>479</v>
      </c>
      <c r="AP53" s="20">
        <f>'上水道起債償還表'!F53</f>
        <v>199</v>
      </c>
      <c r="AQ53" s="20">
        <f>'上水道起債償還表'!G53</f>
        <v>38</v>
      </c>
      <c r="AR53" s="20">
        <f>'上水道起債償還表'!H53</f>
        <v>0</v>
      </c>
      <c r="AS53" s="9"/>
      <c r="AT53" s="9"/>
    </row>
    <row r="54" spans="1:46" ht="13.5">
      <c r="A54" s="13" t="s">
        <v>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0">
        <f>'上水道起債償還表'!E39</f>
        <v>51772</v>
      </c>
      <c r="O54" s="10">
        <f>'上水道起債償還表'!F39</f>
        <v>51210</v>
      </c>
      <c r="P54" s="10">
        <f>'上水道起債償還表'!G39</f>
        <v>53936</v>
      </c>
      <c r="Q54" s="10">
        <f>'上水道起債償還表'!H39</f>
        <v>57117</v>
      </c>
      <c r="R54" s="10">
        <f>'上水道起債償還表'!I39</f>
        <v>59709</v>
      </c>
      <c r="S54" s="10">
        <f>'上水道起債償還表'!J39</f>
        <v>63806</v>
      </c>
      <c r="T54" s="10">
        <f>'上水道起債償還表'!B44</f>
        <v>66076</v>
      </c>
      <c r="U54" s="10">
        <f>'上水道起債償還表'!C44</f>
        <v>66076</v>
      </c>
      <c r="V54" s="10">
        <f>'上水道起債償還表'!D44</f>
        <v>27623</v>
      </c>
      <c r="W54" s="10">
        <f>'上水道起債償還表'!E44</f>
        <v>65723</v>
      </c>
      <c r="X54" s="10">
        <f>'上水道起債償還表'!F44</f>
        <v>65104</v>
      </c>
      <c r="Y54" s="10">
        <f>'上水道起債償還表'!G44</f>
        <v>63271</v>
      </c>
      <c r="Z54" s="10">
        <f>'上水道起債償還表'!H44</f>
        <v>61229</v>
      </c>
      <c r="AA54" s="10">
        <f>'上水道起債償還表'!I44</f>
        <v>59852</v>
      </c>
      <c r="AB54" s="10">
        <f>'上水道起債償還表'!J44</f>
        <v>56412</v>
      </c>
      <c r="AC54" s="20">
        <f>'上水道起債償還表'!B49</f>
        <v>53373</v>
      </c>
      <c r="AD54" s="20">
        <f>'上水道起債償還表'!C49</f>
        <v>51935</v>
      </c>
      <c r="AE54" s="20">
        <f>'上水道起債償還表'!D49</f>
        <v>50383</v>
      </c>
      <c r="AF54" s="20">
        <f>'上水道起債償還表'!E49</f>
        <v>48105</v>
      </c>
      <c r="AG54" s="20">
        <f>'上水道起債償還表'!F49</f>
        <v>47312</v>
      </c>
      <c r="AH54" s="20">
        <f>'上水道起債償還表'!G49</f>
        <v>43421</v>
      </c>
      <c r="AI54" s="20">
        <f>'上水道起債償還表'!H49</f>
        <v>40737</v>
      </c>
      <c r="AJ54" s="20">
        <f>'上水道起債償還表'!I49</f>
        <v>37912</v>
      </c>
      <c r="AK54" s="20">
        <f>'上水道起債償還表'!J49</f>
        <v>32532</v>
      </c>
      <c r="AL54" s="20">
        <f>'上水道起債償還表'!B54</f>
        <v>30500</v>
      </c>
      <c r="AM54" s="20">
        <f>'上水道起債償還表'!C54</f>
        <v>24529</v>
      </c>
      <c r="AN54" s="20">
        <f>'上水道起債償還表'!D54</f>
        <v>21043</v>
      </c>
      <c r="AO54" s="20">
        <f>'上水道起債償還表'!E54</f>
        <v>15877</v>
      </c>
      <c r="AP54" s="20">
        <f>'上水道起債償還表'!F54</f>
        <v>9692</v>
      </c>
      <c r="AQ54" s="20">
        <f>'上水道起債償還表'!G54</f>
        <v>3227</v>
      </c>
      <c r="AR54" s="20">
        <f>'上水道起債償還表'!H54</f>
        <v>0</v>
      </c>
      <c r="AS54" s="9"/>
      <c r="AT54" s="9"/>
    </row>
    <row r="55" spans="1:46" ht="13.5">
      <c r="A55" s="16" t="s">
        <v>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>
        <f aca="true" t="shared" si="49" ref="N55:AR55">N54*0.025</f>
        <v>1294.3000000000002</v>
      </c>
      <c r="O55" s="10">
        <f t="shared" si="49"/>
        <v>1280.25</v>
      </c>
      <c r="P55" s="10">
        <f t="shared" si="49"/>
        <v>1348.4</v>
      </c>
      <c r="Q55" s="10">
        <f t="shared" si="49"/>
        <v>1427.9250000000002</v>
      </c>
      <c r="R55" s="10">
        <f t="shared" si="49"/>
        <v>1492.7250000000001</v>
      </c>
      <c r="S55" s="10">
        <f t="shared" si="49"/>
        <v>1595.15</v>
      </c>
      <c r="T55" s="10">
        <f t="shared" si="49"/>
        <v>1651.9</v>
      </c>
      <c r="U55" s="10">
        <f t="shared" si="49"/>
        <v>1651.9</v>
      </c>
      <c r="V55" s="10">
        <f t="shared" si="49"/>
        <v>690.575</v>
      </c>
      <c r="W55" s="10">
        <f t="shared" si="49"/>
        <v>1643.075</v>
      </c>
      <c r="X55" s="10">
        <f t="shared" si="49"/>
        <v>1627.6000000000001</v>
      </c>
      <c r="Y55" s="10">
        <f t="shared" si="49"/>
        <v>1581.775</v>
      </c>
      <c r="Z55" s="10">
        <f t="shared" si="49"/>
        <v>1530.7250000000001</v>
      </c>
      <c r="AA55" s="10">
        <f t="shared" si="49"/>
        <v>1496.3000000000002</v>
      </c>
      <c r="AB55" s="10">
        <f t="shared" si="49"/>
        <v>1410.3000000000002</v>
      </c>
      <c r="AC55" s="10">
        <f t="shared" si="49"/>
        <v>1334.325</v>
      </c>
      <c r="AD55" s="10">
        <f t="shared" si="49"/>
        <v>1298.375</v>
      </c>
      <c r="AE55" s="10">
        <f t="shared" si="49"/>
        <v>1259.575</v>
      </c>
      <c r="AF55" s="10">
        <f t="shared" si="49"/>
        <v>1202.625</v>
      </c>
      <c r="AG55" s="10">
        <f t="shared" si="49"/>
        <v>1182.8</v>
      </c>
      <c r="AH55" s="10">
        <f t="shared" si="49"/>
        <v>1085.525</v>
      </c>
      <c r="AI55" s="10">
        <f t="shared" si="49"/>
        <v>1018.4250000000001</v>
      </c>
      <c r="AJ55" s="10">
        <f t="shared" si="49"/>
        <v>947.8000000000001</v>
      </c>
      <c r="AK55" s="10">
        <f t="shared" si="49"/>
        <v>813.3000000000001</v>
      </c>
      <c r="AL55" s="10">
        <f t="shared" si="49"/>
        <v>762.5</v>
      </c>
      <c r="AM55" s="10">
        <f t="shared" si="49"/>
        <v>613.225</v>
      </c>
      <c r="AN55" s="10">
        <f t="shared" si="49"/>
        <v>526.075</v>
      </c>
      <c r="AO55" s="10">
        <f t="shared" si="49"/>
        <v>396.925</v>
      </c>
      <c r="AP55" s="10">
        <f t="shared" si="49"/>
        <v>242.3</v>
      </c>
      <c r="AQ55" s="10">
        <f t="shared" si="49"/>
        <v>80.67500000000001</v>
      </c>
      <c r="AR55" s="10">
        <f t="shared" si="49"/>
        <v>0</v>
      </c>
      <c r="AS55" s="9"/>
      <c r="AT55" s="9"/>
    </row>
    <row r="56" spans="1:44" ht="13.5">
      <c r="A56" s="18" t="s">
        <v>8</v>
      </c>
      <c r="D56" s="17"/>
      <c r="N56" s="10">
        <f aca="true" t="shared" si="50" ref="N56:AR56">N54-N55</f>
        <v>50477.7</v>
      </c>
      <c r="O56" s="10">
        <f t="shared" si="50"/>
        <v>49929.75</v>
      </c>
      <c r="P56" s="10">
        <f t="shared" si="50"/>
        <v>52587.6</v>
      </c>
      <c r="Q56" s="10">
        <f t="shared" si="50"/>
        <v>55689.075</v>
      </c>
      <c r="R56" s="10">
        <f t="shared" si="50"/>
        <v>58216.275</v>
      </c>
      <c r="S56" s="10">
        <f t="shared" si="50"/>
        <v>62210.85</v>
      </c>
      <c r="T56" s="10">
        <f t="shared" si="50"/>
        <v>64424.1</v>
      </c>
      <c r="U56" s="10">
        <f t="shared" si="50"/>
        <v>64424.1</v>
      </c>
      <c r="V56" s="10">
        <f t="shared" si="50"/>
        <v>26932.425</v>
      </c>
      <c r="W56" s="10">
        <f t="shared" si="50"/>
        <v>64079.925</v>
      </c>
      <c r="X56" s="10">
        <f t="shared" si="50"/>
        <v>63476.4</v>
      </c>
      <c r="Y56" s="10">
        <f t="shared" si="50"/>
        <v>61689.225</v>
      </c>
      <c r="Z56" s="10">
        <f t="shared" si="50"/>
        <v>59698.275</v>
      </c>
      <c r="AA56" s="10">
        <f t="shared" si="50"/>
        <v>58355.7</v>
      </c>
      <c r="AB56" s="10">
        <f t="shared" si="50"/>
        <v>55001.7</v>
      </c>
      <c r="AC56" s="10">
        <f t="shared" si="50"/>
        <v>52038.675</v>
      </c>
      <c r="AD56" s="10">
        <f t="shared" si="50"/>
        <v>50636.625</v>
      </c>
      <c r="AE56" s="10">
        <f t="shared" si="50"/>
        <v>49123.425</v>
      </c>
      <c r="AF56" s="10">
        <f t="shared" si="50"/>
        <v>46902.375</v>
      </c>
      <c r="AG56" s="10">
        <f t="shared" si="50"/>
        <v>46129.2</v>
      </c>
      <c r="AH56" s="10">
        <f t="shared" si="50"/>
        <v>42335.475</v>
      </c>
      <c r="AI56" s="10">
        <f t="shared" si="50"/>
        <v>39718.575</v>
      </c>
      <c r="AJ56" s="10">
        <f t="shared" si="50"/>
        <v>36964.2</v>
      </c>
      <c r="AK56" s="10">
        <f t="shared" si="50"/>
        <v>31718.7</v>
      </c>
      <c r="AL56" s="10">
        <f t="shared" si="50"/>
        <v>29737.5</v>
      </c>
      <c r="AM56" s="10">
        <f t="shared" si="50"/>
        <v>23915.775</v>
      </c>
      <c r="AN56" s="10">
        <f t="shared" si="50"/>
        <v>20516.925</v>
      </c>
      <c r="AO56" s="10">
        <f t="shared" si="50"/>
        <v>15480.075</v>
      </c>
      <c r="AP56" s="10">
        <f t="shared" si="50"/>
        <v>9449.7</v>
      </c>
      <c r="AQ56" s="10">
        <f t="shared" si="50"/>
        <v>3146.325</v>
      </c>
      <c r="AR56" s="10">
        <f t="shared" si="50"/>
        <v>0</v>
      </c>
    </row>
    <row r="57" ht="13.5">
      <c r="D57" s="17"/>
    </row>
    <row r="58" ht="13.5">
      <c r="D58" s="17"/>
    </row>
    <row r="59" spans="1:6" ht="13.5">
      <c r="A59" t="s">
        <v>26</v>
      </c>
      <c r="D59" s="17" t="s">
        <v>13</v>
      </c>
      <c r="F59" t="s">
        <v>27</v>
      </c>
    </row>
    <row r="60" spans="1:46" ht="13.5">
      <c r="A60" s="13" t="s">
        <v>1</v>
      </c>
      <c r="B60" s="13">
        <v>1</v>
      </c>
      <c r="C60" s="13">
        <f>B60+1</f>
        <v>2</v>
      </c>
      <c r="D60" s="13">
        <f aca="true" t="shared" si="51" ref="D60:K60">C60+1</f>
        <v>3</v>
      </c>
      <c r="E60" s="13">
        <f t="shared" si="51"/>
        <v>4</v>
      </c>
      <c r="F60" s="13">
        <f t="shared" si="51"/>
        <v>5</v>
      </c>
      <c r="G60" s="13">
        <f t="shared" si="51"/>
        <v>6</v>
      </c>
      <c r="H60" s="13">
        <f t="shared" si="51"/>
        <v>7</v>
      </c>
      <c r="I60" s="13">
        <f t="shared" si="51"/>
        <v>8</v>
      </c>
      <c r="J60" s="13">
        <f t="shared" si="51"/>
        <v>9</v>
      </c>
      <c r="K60" s="13">
        <f t="shared" si="51"/>
        <v>10</v>
      </c>
      <c r="L60" s="15">
        <f>K60+1</f>
        <v>11</v>
      </c>
      <c r="M60" s="15">
        <f aca="true" t="shared" si="52" ref="M60:T60">L60+1</f>
        <v>12</v>
      </c>
      <c r="N60" s="15">
        <f t="shared" si="52"/>
        <v>13</v>
      </c>
      <c r="O60" s="15">
        <f t="shared" si="52"/>
        <v>14</v>
      </c>
      <c r="P60" s="15">
        <f t="shared" si="52"/>
        <v>15</v>
      </c>
      <c r="Q60" s="15">
        <f t="shared" si="52"/>
        <v>16</v>
      </c>
      <c r="R60" s="15">
        <f t="shared" si="52"/>
        <v>17</v>
      </c>
      <c r="S60" s="15">
        <f t="shared" si="52"/>
        <v>18</v>
      </c>
      <c r="T60" s="15">
        <f t="shared" si="52"/>
        <v>19</v>
      </c>
      <c r="U60" s="15">
        <f>T60+1</f>
        <v>20</v>
      </c>
      <c r="V60" s="15">
        <f aca="true" t="shared" si="53" ref="V60:AC60">U60+1</f>
        <v>21</v>
      </c>
      <c r="W60" s="15">
        <f t="shared" si="53"/>
        <v>22</v>
      </c>
      <c r="X60" s="15">
        <f t="shared" si="53"/>
        <v>23</v>
      </c>
      <c r="Y60" s="15">
        <f t="shared" si="53"/>
        <v>24</v>
      </c>
      <c r="Z60" s="15">
        <f t="shared" si="53"/>
        <v>25</v>
      </c>
      <c r="AA60" s="15">
        <f t="shared" si="53"/>
        <v>26</v>
      </c>
      <c r="AB60" s="15">
        <f t="shared" si="53"/>
        <v>27</v>
      </c>
      <c r="AC60" s="15">
        <f t="shared" si="53"/>
        <v>28</v>
      </c>
      <c r="AD60" s="15">
        <f>AC60+1</f>
        <v>29</v>
      </c>
      <c r="AE60" s="15">
        <f aca="true" t="shared" si="54" ref="AE60:AL60">AD60+1</f>
        <v>30</v>
      </c>
      <c r="AF60" s="15">
        <f t="shared" si="54"/>
        <v>31</v>
      </c>
      <c r="AG60" s="15">
        <f t="shared" si="54"/>
        <v>32</v>
      </c>
      <c r="AH60" s="15">
        <f t="shared" si="54"/>
        <v>33</v>
      </c>
      <c r="AI60" s="15">
        <f t="shared" si="54"/>
        <v>34</v>
      </c>
      <c r="AJ60" s="15">
        <f t="shared" si="54"/>
        <v>35</v>
      </c>
      <c r="AK60" s="15">
        <f t="shared" si="54"/>
        <v>36</v>
      </c>
      <c r="AL60" s="15">
        <f t="shared" si="54"/>
        <v>37</v>
      </c>
      <c r="AM60" s="15">
        <f>AL60+1</f>
        <v>38</v>
      </c>
      <c r="AN60" s="15">
        <f aca="true" t="shared" si="55" ref="AN60:AT60">AM60+1</f>
        <v>39</v>
      </c>
      <c r="AO60" s="15">
        <f t="shared" si="55"/>
        <v>40</v>
      </c>
      <c r="AP60" s="15">
        <f t="shared" si="55"/>
        <v>41</v>
      </c>
      <c r="AQ60" s="15">
        <f t="shared" si="55"/>
        <v>42</v>
      </c>
      <c r="AR60" s="15">
        <f t="shared" si="55"/>
        <v>43</v>
      </c>
      <c r="AS60" s="15">
        <f t="shared" si="55"/>
        <v>44</v>
      </c>
      <c r="AT60" s="15">
        <f t="shared" si="55"/>
        <v>45</v>
      </c>
    </row>
    <row r="61" spans="1:46" ht="13.5">
      <c r="A61" s="13" t="s">
        <v>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0">
        <f>'一般会計起債償還'!B10</f>
        <v>630571.069</v>
      </c>
      <c r="O61" s="10">
        <f>'一般会計起債償還'!C10</f>
        <v>644697.587</v>
      </c>
      <c r="P61" s="10">
        <f>'一般会計起債償還'!D10</f>
        <v>595776.05</v>
      </c>
      <c r="Q61" s="10">
        <f>'一般会計起債償還'!E10</f>
        <v>719379.944</v>
      </c>
      <c r="R61" s="10">
        <f>'一般会計起債償還'!F10</f>
        <v>566553.62</v>
      </c>
      <c r="S61" s="10">
        <f>'一般会計起債償還'!G10</f>
        <v>490040.947</v>
      </c>
      <c r="T61" s="10">
        <f>'一般会計起債償還'!H10</f>
        <v>408152.869</v>
      </c>
      <c r="U61" s="10">
        <f>'一般会計起債償還'!I10</f>
        <v>336095.716</v>
      </c>
      <c r="V61" s="10">
        <f>'一般会計起債償還'!J10</f>
        <v>229592.733</v>
      </c>
      <c r="W61" s="10">
        <f>'一般会計起債償還'!K10</f>
        <v>192990.746</v>
      </c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1:46" ht="13.5">
      <c r="A62" s="13" t="s">
        <v>3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0">
        <f>'一般会計起債償還'!B11</f>
        <v>166124.642</v>
      </c>
      <c r="O62" s="10">
        <f>'一般会計起債償還'!C11</f>
        <v>149003.165</v>
      </c>
      <c r="P62" s="10">
        <f>'一般会計起債償還'!D11</f>
        <v>129816.499</v>
      </c>
      <c r="Q62" s="10">
        <f>'一般会計起債償還'!E11</f>
        <v>112115.574</v>
      </c>
      <c r="R62" s="10">
        <f>'一般会計起債償還'!F11</f>
        <v>91299.412</v>
      </c>
      <c r="S62" s="10">
        <f>'一般会計起債償還'!G11</f>
        <v>76208.049</v>
      </c>
      <c r="T62" s="10">
        <f>'一般会計起債償還'!H11</f>
        <v>64028.87</v>
      </c>
      <c r="U62" s="10">
        <f>'一般会計起債償還'!I11</f>
        <v>54006.19</v>
      </c>
      <c r="V62" s="10">
        <f>'一般会計起債償還'!J11</f>
        <v>45527.344</v>
      </c>
      <c r="W62" s="10">
        <f>'一般会計起債償還'!K11</f>
        <v>39081.183</v>
      </c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</row>
    <row r="63" spans="1:46" ht="13.5">
      <c r="A63" s="13" t="s">
        <v>4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0">
        <f>'一般会計起債償還'!B12</f>
        <v>796695.711</v>
      </c>
      <c r="O63" s="10">
        <f>'一般会計起債償還'!C12</f>
        <v>793700.752</v>
      </c>
      <c r="P63" s="10">
        <f>'一般会計起債償還'!D12</f>
        <v>725592.549</v>
      </c>
      <c r="Q63" s="10">
        <f>'一般会計起債償還'!E12</f>
        <v>831495.518</v>
      </c>
      <c r="R63" s="10">
        <f>'一般会計起債償還'!F12</f>
        <v>657853.032</v>
      </c>
      <c r="S63" s="10">
        <f>'一般会計起債償還'!G12</f>
        <v>566248.996</v>
      </c>
      <c r="T63" s="10">
        <f>'一般会計起債償還'!H12</f>
        <v>472181.739</v>
      </c>
      <c r="U63" s="10">
        <f>'一般会計起債償還'!I12</f>
        <v>390101.906</v>
      </c>
      <c r="V63" s="10">
        <f>'一般会計起債償還'!J12</f>
        <v>275120.077</v>
      </c>
      <c r="W63" s="10">
        <f>'一般会計起債償還'!K12</f>
        <v>232071.929</v>
      </c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</row>
    <row r="64" spans="1:46" ht="13.5">
      <c r="A64" s="16" t="s">
        <v>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0">
        <f>N63*0.648</f>
        <v>516258.820728</v>
      </c>
      <c r="O64" s="10">
        <f aca="true" t="shared" si="56" ref="O64:W64">O63*0.648</f>
        <v>514318.087296</v>
      </c>
      <c r="P64" s="10">
        <f t="shared" si="56"/>
        <v>470183.97175200004</v>
      </c>
      <c r="Q64" s="10">
        <f t="shared" si="56"/>
        <v>538809.095664</v>
      </c>
      <c r="R64" s="10">
        <f t="shared" si="56"/>
        <v>426288.76473600004</v>
      </c>
      <c r="S64" s="10">
        <f t="shared" si="56"/>
        <v>366929.34940800007</v>
      </c>
      <c r="T64" s="10">
        <f t="shared" si="56"/>
        <v>305973.766872</v>
      </c>
      <c r="U64" s="10">
        <f t="shared" si="56"/>
        <v>252786.03508800003</v>
      </c>
      <c r="V64" s="10">
        <f t="shared" si="56"/>
        <v>178277.809896</v>
      </c>
      <c r="W64" s="10">
        <f t="shared" si="56"/>
        <v>150382.609992</v>
      </c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spans="1:46" ht="13.5">
      <c r="A65" s="18" t="s">
        <v>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20">
        <f>N63-N64</f>
        <v>280436.890272</v>
      </c>
      <c r="O65" s="20">
        <f aca="true" t="shared" si="57" ref="O65:W65">O63-O64</f>
        <v>279382.664704</v>
      </c>
      <c r="P65" s="20">
        <f t="shared" si="57"/>
        <v>255408.57724799996</v>
      </c>
      <c r="Q65" s="20">
        <f t="shared" si="57"/>
        <v>292686.422336</v>
      </c>
      <c r="R65" s="20">
        <f t="shared" si="57"/>
        <v>231564.26726399997</v>
      </c>
      <c r="S65" s="20">
        <f t="shared" si="57"/>
        <v>199319.64659199998</v>
      </c>
      <c r="T65" s="20">
        <f t="shared" si="57"/>
        <v>166207.972128</v>
      </c>
      <c r="U65" s="20">
        <f t="shared" si="57"/>
        <v>137315.87091199998</v>
      </c>
      <c r="V65" s="20">
        <f t="shared" si="57"/>
        <v>96842.267104</v>
      </c>
      <c r="W65" s="20">
        <f t="shared" si="57"/>
        <v>81689.31900799999</v>
      </c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</row>
    <row r="67" spans="13:46" ht="13.5">
      <c r="M67" s="24" t="s">
        <v>24</v>
      </c>
      <c r="N67" s="25" t="str">
        <f>TEXT(13,"##")</f>
        <v>13</v>
      </c>
      <c r="O67" s="25" t="str">
        <f>TEXT(N67+1,"##")</f>
        <v>14</v>
      </c>
      <c r="P67" s="25" t="str">
        <f aca="true" t="shared" si="58" ref="P67:AT67">TEXT(O67+1,"##")</f>
        <v>15</v>
      </c>
      <c r="Q67" s="25" t="str">
        <f t="shared" si="58"/>
        <v>16</v>
      </c>
      <c r="R67" s="25" t="str">
        <f t="shared" si="58"/>
        <v>17</v>
      </c>
      <c r="S67" s="25" t="str">
        <f t="shared" si="58"/>
        <v>18</v>
      </c>
      <c r="T67" s="25" t="str">
        <f t="shared" si="58"/>
        <v>19</v>
      </c>
      <c r="U67" s="25" t="str">
        <f t="shared" si="58"/>
        <v>20</v>
      </c>
      <c r="V67" s="25" t="str">
        <f t="shared" si="58"/>
        <v>21</v>
      </c>
      <c r="W67" s="25" t="str">
        <f t="shared" si="58"/>
        <v>22</v>
      </c>
      <c r="X67" s="25" t="str">
        <f t="shared" si="58"/>
        <v>23</v>
      </c>
      <c r="Y67" s="25" t="str">
        <f t="shared" si="58"/>
        <v>24</v>
      </c>
      <c r="Z67" s="25" t="str">
        <f t="shared" si="58"/>
        <v>25</v>
      </c>
      <c r="AA67" s="25" t="str">
        <f t="shared" si="58"/>
        <v>26</v>
      </c>
      <c r="AB67" s="25" t="str">
        <f t="shared" si="58"/>
        <v>27</v>
      </c>
      <c r="AC67" s="25" t="str">
        <f t="shared" si="58"/>
        <v>28</v>
      </c>
      <c r="AD67" s="25" t="str">
        <f t="shared" si="58"/>
        <v>29</v>
      </c>
      <c r="AE67" s="25" t="str">
        <f t="shared" si="58"/>
        <v>30</v>
      </c>
      <c r="AF67" s="25" t="str">
        <f t="shared" si="58"/>
        <v>31</v>
      </c>
      <c r="AG67" s="25" t="str">
        <f t="shared" si="58"/>
        <v>32</v>
      </c>
      <c r="AH67" s="25" t="str">
        <f t="shared" si="58"/>
        <v>33</v>
      </c>
      <c r="AI67" s="25" t="str">
        <f t="shared" si="58"/>
        <v>34</v>
      </c>
      <c r="AJ67" s="25" t="str">
        <f t="shared" si="58"/>
        <v>35</v>
      </c>
      <c r="AK67" s="25" t="str">
        <f t="shared" si="58"/>
        <v>36</v>
      </c>
      <c r="AL67" s="25" t="str">
        <f t="shared" si="58"/>
        <v>37</v>
      </c>
      <c r="AM67" s="25" t="str">
        <f t="shared" si="58"/>
        <v>38</v>
      </c>
      <c r="AN67" s="25" t="str">
        <f t="shared" si="58"/>
        <v>39</v>
      </c>
      <c r="AO67" s="25" t="str">
        <f t="shared" si="58"/>
        <v>40</v>
      </c>
      <c r="AP67" s="25" t="str">
        <f t="shared" si="58"/>
        <v>41</v>
      </c>
      <c r="AQ67" s="25" t="str">
        <f t="shared" si="58"/>
        <v>42</v>
      </c>
      <c r="AR67" s="25" t="str">
        <f t="shared" si="58"/>
        <v>43</v>
      </c>
      <c r="AS67" s="25" t="str">
        <f t="shared" si="58"/>
        <v>44</v>
      </c>
      <c r="AT67" s="25" t="str">
        <f t="shared" si="58"/>
        <v>45</v>
      </c>
    </row>
    <row r="68" spans="13:46" ht="13.5">
      <c r="M68" s="24" t="s">
        <v>4</v>
      </c>
      <c r="N68" s="20">
        <f>N37+N65+N48+N56</f>
        <v>569895.5856349999</v>
      </c>
      <c r="O68" s="20">
        <f aca="true" t="shared" si="59" ref="O68:AT68">O37+O65+O48+O56</f>
        <v>582038.609757</v>
      </c>
      <c r="P68" s="20">
        <f t="shared" si="59"/>
        <v>577033.4393179999</v>
      </c>
      <c r="Q68" s="26">
        <f t="shared" si="59"/>
        <v>633016.628341</v>
      </c>
      <c r="R68" s="20">
        <f t="shared" si="59"/>
        <v>596868.959402</v>
      </c>
      <c r="S68" s="20">
        <f t="shared" si="59"/>
        <v>581598.9988439999</v>
      </c>
      <c r="T68" s="20">
        <f t="shared" si="59"/>
        <v>546365.6039059999</v>
      </c>
      <c r="U68" s="20">
        <f t="shared" si="59"/>
        <v>514995.373554</v>
      </c>
      <c r="V68" s="20">
        <f t="shared" si="59"/>
        <v>431958.6537169999</v>
      </c>
      <c r="W68" s="20">
        <f t="shared" si="59"/>
        <v>449009.541288</v>
      </c>
      <c r="X68" s="20">
        <f t="shared" si="59"/>
        <v>361639.383448</v>
      </c>
      <c r="Y68" s="20">
        <f t="shared" si="59"/>
        <v>354132.52708399994</v>
      </c>
      <c r="Z68" s="20">
        <f t="shared" si="59"/>
        <v>341869.472084</v>
      </c>
      <c r="AA68" s="20">
        <f t="shared" si="59"/>
        <v>330457.822084</v>
      </c>
      <c r="AB68" s="20">
        <f t="shared" si="59"/>
        <v>305378.057084</v>
      </c>
      <c r="AC68" s="20">
        <f t="shared" si="59"/>
        <v>305065.535084</v>
      </c>
      <c r="AD68" s="20">
        <f t="shared" si="59"/>
        <v>297001.374682</v>
      </c>
      <c r="AE68" s="20">
        <f t="shared" si="59"/>
        <v>290893.16599</v>
      </c>
      <c r="AF68" s="20">
        <f t="shared" si="59"/>
        <v>281773.281194</v>
      </c>
      <c r="AG68" s="20">
        <f t="shared" si="59"/>
        <v>269115.69406</v>
      </c>
      <c r="AH68" s="20">
        <f t="shared" si="59"/>
        <v>253764.48158599998</v>
      </c>
      <c r="AI68" s="20">
        <f t="shared" si="59"/>
        <v>244767.14233399997</v>
      </c>
      <c r="AJ68" s="20">
        <f t="shared" si="59"/>
        <v>220470.19491199998</v>
      </c>
      <c r="AK68" s="20">
        <f t="shared" si="59"/>
        <v>196519.429694</v>
      </c>
      <c r="AL68" s="20">
        <f t="shared" si="59"/>
        <v>173102.01578199997</v>
      </c>
      <c r="AM68" s="20">
        <f t="shared" si="59"/>
        <v>148917.156142</v>
      </c>
      <c r="AN68" s="20">
        <f t="shared" si="59"/>
        <v>126509.18752800001</v>
      </c>
      <c r="AO68" s="20">
        <f t="shared" si="59"/>
        <v>92287.649682</v>
      </c>
      <c r="AP68" s="20">
        <f t="shared" si="59"/>
        <v>51811.07638299999</v>
      </c>
      <c r="AQ68" s="20">
        <f t="shared" si="59"/>
        <v>15657.026832</v>
      </c>
      <c r="AR68" s="20">
        <f t="shared" si="59"/>
        <v>4300.29816</v>
      </c>
      <c r="AS68" s="20">
        <f t="shared" si="59"/>
        <v>0</v>
      </c>
      <c r="AT68" s="20">
        <f t="shared" si="59"/>
        <v>0</v>
      </c>
    </row>
    <row r="69" spans="13:44" ht="13.5">
      <c r="M69" s="24" t="s">
        <v>28</v>
      </c>
      <c r="N69" s="20">
        <f>MAX(N68:AT68)</f>
        <v>633016.628341</v>
      </c>
      <c r="O69" s="9"/>
      <c r="P69" s="27" t="s">
        <v>34</v>
      </c>
      <c r="Q69" s="20">
        <f>Q68-N68</f>
        <v>63121.04270600004</v>
      </c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3:17" ht="13.5">
      <c r="M70" s="24" t="s">
        <v>30</v>
      </c>
      <c r="N70" s="9" t="s">
        <v>29</v>
      </c>
      <c r="Q70" s="28">
        <f>Q69/N68</f>
        <v>0.11075896058339899</v>
      </c>
    </row>
  </sheetData>
  <mergeCells count="4">
    <mergeCell ref="A42:C42"/>
    <mergeCell ref="A50:C50"/>
    <mergeCell ref="A18:C18"/>
    <mergeCell ref="A26:C26"/>
  </mergeCells>
  <printOptions/>
  <pageMargins left="0.7874015748031497" right="0.1968503937007874" top="0.3937007874015748" bottom="0.3937007874015748" header="0" footer="0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排起債償還表</dc:title>
  <dc:subject/>
  <dc:creator>倉橋重松</dc:creator>
  <cp:keywords/>
  <dc:description/>
  <cp:lastModifiedBy>倉橋重松</cp:lastModifiedBy>
  <cp:lastPrinted>2002-06-04T08:34:10Z</cp:lastPrinted>
  <dcterms:created xsi:type="dcterms:W3CDTF">2002-05-13T07:01:26Z</dcterms:created>
  <dcterms:modified xsi:type="dcterms:W3CDTF">2004-04-10T21:54:57Z</dcterms:modified>
  <cp:category/>
  <cp:version/>
  <cp:contentType/>
  <cp:contentStatus/>
</cp:coreProperties>
</file>