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080" windowHeight="6765" tabRatio="675" activeTab="0"/>
  </bookViews>
  <sheets>
    <sheet name="全体" sheetId="1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</sheets>
  <definedNames/>
  <calcPr fullCalcOnLoad="1"/>
</workbook>
</file>

<file path=xl/sharedStrings.xml><?xml version="1.0" encoding="utf-8"?>
<sst xmlns="http://schemas.openxmlformats.org/spreadsheetml/2006/main" count="857" uniqueCount="80">
  <si>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</si>
  <si>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</si>
  <si>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</si>
  <si>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</si>
  <si>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</si>
  <si>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</si>
  <si>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</si>
  <si>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</si>
  <si>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</si>
  <si>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</si>
  <si>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</si>
  <si>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</si>
  <si>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</t>
  </si>
  <si>
    <t>BOD</t>
  </si>
  <si>
    <t>SS</t>
  </si>
  <si>
    <t>流入量</t>
  </si>
  <si>
    <t>BOD</t>
  </si>
  <si>
    <t>SS</t>
  </si>
  <si>
    <t>日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</si>
  <si>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</si>
  <si>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</si>
  <si>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</si>
  <si>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</si>
  <si>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</si>
  <si>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</si>
  <si>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</si>
  <si>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</si>
  <si>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</si>
  <si>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</si>
  <si>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</si>
  <si>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</si>
  <si>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</si>
  <si>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</si>
  <si>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</si>
  <si>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</si>
  <si>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</si>
  <si>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</si>
  <si>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</si>
  <si>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</si>
  <si>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</si>
  <si>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</si>
  <si>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</si>
  <si>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</si>
  <si>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</si>
  <si>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</si>
  <si>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</si>
  <si>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</si>
  <si>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</si>
  <si>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</si>
  <si>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</si>
  <si>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</si>
  <si>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</si>
  <si>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</si>
  <si>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</si>
  <si>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</si>
  <si>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</si>
  <si>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</si>
  <si>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</si>
  <si>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</si>
  <si>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</si>
  <si>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</si>
  <si>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</si>
  <si>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</si>
  <si>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</si>
  <si>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BOD</t>
  </si>
  <si>
    <t>SS</t>
  </si>
  <si>
    <r>
      <t>M</t>
    </r>
    <r>
      <rPr>
        <sz val="11"/>
        <rFont val="ＭＳ Ｐゴシック"/>
        <family val="3"/>
      </rPr>
      <t>ax</t>
    </r>
  </si>
  <si>
    <t>Min</t>
  </si>
  <si>
    <t>Max-Min</t>
  </si>
  <si>
    <r>
      <t>√</t>
    </r>
    <r>
      <rPr>
        <sz val="8"/>
        <rFont val="ＭＳ Ｐゴシック"/>
        <family val="3"/>
      </rPr>
      <t>Max-Min</t>
    </r>
  </si>
  <si>
    <r>
      <t>÷1</t>
    </r>
    <r>
      <rPr>
        <sz val="11"/>
        <rFont val="ＭＳ Ｐゴシック"/>
        <family val="3"/>
      </rPr>
      <t>0</t>
    </r>
  </si>
  <si>
    <t>日変動量</t>
  </si>
  <si>
    <t>AVERAGE</t>
  </si>
  <si>
    <t>最大処理能力</t>
  </si>
  <si>
    <t>計画晴天時平均</t>
  </si>
  <si>
    <t>計画晴天平均との差</t>
  </si>
  <si>
    <t>最大処理能力との差</t>
  </si>
  <si>
    <t>連続超過日</t>
  </si>
  <si>
    <t>90%処理</t>
  </si>
  <si>
    <t>90%処理との差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</si>
</sst>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3.5"/>
      <name val="ＭＳ Ｐゴシック"/>
      <family val="3"/>
    </font>
    <font>
      <sz val="25.5"/>
      <name val="ＭＳ Ｐゴシック"/>
      <family val="3"/>
    </font>
    <font>
      <sz val="9.75"/>
      <name val="ＭＳ Ｐゴシック"/>
      <family val="3"/>
    </font>
    <font>
      <sz val="25.25"/>
      <name val="ＭＳ Ｐゴシック"/>
      <family val="3"/>
    </font>
    <font>
      <sz val="9.5"/>
      <name val="ＭＳ Ｐゴシック"/>
      <family val="3"/>
    </font>
    <font>
      <sz val="5.75"/>
      <name val="ＭＳ Ｐゴシック"/>
      <family val="3"/>
    </font>
    <font>
      <sz val="11"/>
      <color indexed="10"/>
      <name val="ＭＳ Ｐゴシック"/>
      <family val="3"/>
    </font>
    <font>
      <sz val="12.5"/>
      <name val="ＭＳ Ｐゴシック"/>
      <family val="3"/>
    </font>
    <font>
      <sz val="23.5"/>
      <name val="ＭＳ Ｐゴシック"/>
      <family val="3"/>
    </font>
    <font>
      <sz val="8.75"/>
      <name val="ＭＳ Ｐゴシック"/>
      <family val="3"/>
    </font>
    <font>
      <sz val="5.25"/>
      <name val="ＭＳ Ｐゴシック"/>
      <family val="3"/>
    </font>
    <font>
      <sz val="10.25"/>
      <name val="ＭＳ Ｐゴシック"/>
      <family val="3"/>
    </font>
    <font>
      <sz val="19.25"/>
      <name val="ＭＳ Ｐゴシック"/>
      <family val="3"/>
    </font>
    <font>
      <sz val="8"/>
      <name val="ＭＳ Ｐゴシック"/>
      <family val="3"/>
    </font>
    <font>
      <sz val="4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1" xfId="17" applyBorder="1" applyAlignment="1">
      <alignment horizontal="center"/>
    </xf>
    <xf numFmtId="38" fontId="0" fillId="0" borderId="2" xfId="17" applyBorder="1" applyAlignment="1">
      <alignment horizontal="center"/>
    </xf>
    <xf numFmtId="38" fontId="0" fillId="0" borderId="3" xfId="17" applyBorder="1" applyAlignment="1">
      <alignment horizontal="center"/>
    </xf>
    <xf numFmtId="38" fontId="0" fillId="0" borderId="4" xfId="17" applyBorder="1" applyAlignment="1">
      <alignment horizontal="right"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 horizontal="right"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 horizontal="center"/>
    </xf>
    <xf numFmtId="38" fontId="0" fillId="0" borderId="3" xfId="17" applyBorder="1" applyAlignment="1">
      <alignment horizontal="center"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0" xfId="17" applyAlignment="1">
      <alignment horizontal="right"/>
    </xf>
    <xf numFmtId="38" fontId="0" fillId="0" borderId="1" xfId="17" applyFont="1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10" xfId="17" applyFont="1" applyBorder="1" applyAlignment="1">
      <alignment horizontal="right"/>
    </xf>
    <xf numFmtId="38" fontId="0" fillId="0" borderId="11" xfId="17" applyFont="1" applyBorder="1" applyAlignment="1">
      <alignment horizontal="right"/>
    </xf>
    <xf numFmtId="38" fontId="0" fillId="0" borderId="12" xfId="17" applyFont="1" applyBorder="1" applyAlignment="1">
      <alignment horizontal="center" shrinkToFit="1"/>
    </xf>
    <xf numFmtId="38" fontId="9" fillId="0" borderId="10" xfId="17" applyFont="1" applyBorder="1" applyAlignment="1">
      <alignment horizontal="right"/>
    </xf>
    <xf numFmtId="38" fontId="0" fillId="0" borderId="8" xfId="17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0" xfId="17" applyFont="1" applyAlignment="1">
      <alignment horizontal="center"/>
    </xf>
    <xf numFmtId="38" fontId="20" fillId="0" borderId="0" xfId="17" applyFont="1" applyAlignment="1">
      <alignment/>
    </xf>
    <xf numFmtId="38" fontId="21" fillId="0" borderId="0" xfId="17" applyFont="1" applyAlignment="1">
      <alignment/>
    </xf>
    <xf numFmtId="38" fontId="1" fillId="0" borderId="0" xfId="17" applyFont="1" applyAlignment="1">
      <alignment/>
    </xf>
    <xf numFmtId="10" fontId="0" fillId="0" borderId="0" xfId="17" applyNumberFormat="1" applyAlignment="1">
      <alignment/>
    </xf>
    <xf numFmtId="38" fontId="0" fillId="0" borderId="0" xfId="17" applyFont="1" applyAlignment="1" quotePrefix="1">
      <alignment/>
    </xf>
    <xf numFmtId="38" fontId="1" fillId="0" borderId="0" xfId="17" applyFont="1" applyAlignment="1" quotePrefix="1">
      <alignment horizontal="center"/>
    </xf>
    <xf numFmtId="38" fontId="1" fillId="0" borderId="0" xfId="17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12年度菅平浄化センター流入量と水質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'全体'!$E$2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'全体'!$E$3:$E$14</c:f>
              <c:numCache>
                <c:ptCount val="12"/>
                <c:pt idx="0">
                  <c:v>56061</c:v>
                </c:pt>
                <c:pt idx="1">
                  <c:v>39924</c:v>
                </c:pt>
                <c:pt idx="2">
                  <c:v>31677</c:v>
                </c:pt>
                <c:pt idx="3">
                  <c:v>50559</c:v>
                </c:pt>
                <c:pt idx="4">
                  <c:v>107022</c:v>
                </c:pt>
                <c:pt idx="5">
                  <c:v>42984</c:v>
                </c:pt>
                <c:pt idx="6">
                  <c:v>24695</c:v>
                </c:pt>
                <c:pt idx="7">
                  <c:v>26616</c:v>
                </c:pt>
                <c:pt idx="8">
                  <c:v>38891</c:v>
                </c:pt>
                <c:pt idx="9">
                  <c:v>66861</c:v>
                </c:pt>
                <c:pt idx="10">
                  <c:v>65941</c:v>
                </c:pt>
                <c:pt idx="11">
                  <c:v>70777</c:v>
                </c:pt>
              </c:numCache>
            </c:numRef>
          </c:val>
        </c:ser>
        <c:axId val="41929031"/>
        <c:axId val="41816960"/>
      </c:barChart>
      <c:lineChart>
        <c:grouping val="standard"/>
        <c:varyColors val="0"/>
        <c:ser>
          <c:idx val="0"/>
          <c:order val="0"/>
          <c:tx>
            <c:strRef>
              <c:f>'全体'!$C$2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'全体'!$C$3:$C$14</c:f>
              <c:numCache>
                <c:ptCount val="12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20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17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'全体'!$D$2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'全体'!$B$3:$B$14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'全体'!$D$3:$D$14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23</c:v>
                </c:pt>
                <c:pt idx="5">
                  <c:v>12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17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08321"/>
        <c:crossesAt val="1"/>
        <c:crossBetween val="between"/>
        <c:dispUnits/>
      </c:valAx>
      <c:catAx>
        <c:axId val="41929031"/>
        <c:scaling>
          <c:orientation val="minMax"/>
        </c:scaling>
        <c:axPos val="b"/>
        <c:delete val="1"/>
        <c:majorTickMark val="in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90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12年12月菅平浄化センター流入量と水質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'１２月'!$F$2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'１２月'!$B$3:$B$33</c:f>
              <c:strCache/>
            </c:strRef>
          </c:cat>
          <c:val>
            <c:numRef>
              <c:f>'１２月'!$F$3:$F$33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8538875"/>
        <c:axId val="11305556"/>
      </c:barChart>
      <c:lineChart>
        <c:grouping val="standard"/>
        <c:varyColors val="0"/>
        <c:ser>
          <c:idx val="0"/>
          <c:order val="0"/>
          <c:tx>
            <c:strRef>
              <c:f>'１２月'!$D$2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'１２月'!$B$3:$B$33</c:f>
              <c:strCache/>
            </c:strRef>
          </c:cat>
          <c:val>
            <c:numRef>
              <c:f>'１２月'!$D$3:$D$33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'１２月'!$E$2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'１２月'!$B$3:$B$33</c:f>
              <c:strCache/>
            </c:strRef>
          </c:cat>
          <c:val>
            <c:numRef>
              <c:f>'１２月'!$E$3:$E$33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1141"/>
        <c:crossesAt val="1"/>
        <c:crossBetween val="between"/>
        <c:dispUnits/>
      </c:valAx>
      <c:catAx>
        <c:axId val="38538875"/>
        <c:scaling>
          <c:orientation val="minMax"/>
        </c:scaling>
        <c:axPos val="b"/>
        <c:delete val="1"/>
        <c:majorTickMark val="in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88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13年1月菅平浄化センター流入量と水質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'１月'!$F$2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'１月'!$B$3:$B$33</c:f>
              <c:strCache/>
            </c:strRef>
          </c:cat>
          <c:val>
            <c:numRef>
              <c:f>'１月'!$F$3:$F$33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4469007"/>
        <c:axId val="20459016"/>
      </c:barChart>
      <c:lineChart>
        <c:grouping val="standard"/>
        <c:varyColors val="0"/>
        <c:ser>
          <c:idx val="0"/>
          <c:order val="0"/>
          <c:tx>
            <c:strRef>
              <c:f>'１月'!$D$2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'１月'!$B$3:$B$33</c:f>
              <c:strCache/>
            </c:strRef>
          </c:cat>
          <c:val>
            <c:numRef>
              <c:f>'１月'!$D$3:$D$33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'１月'!$B$3:$B$33</c:f>
              <c:strCache/>
            </c:strRef>
          </c:cat>
          <c:val>
            <c:numRef>
              <c:f>'１月'!$E$3:$E$33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3417"/>
        <c:crossesAt val="1"/>
        <c:crossBetween val="between"/>
        <c:dispUnits/>
      </c:valAx>
      <c:catAx>
        <c:axId val="54469007"/>
        <c:scaling>
          <c:orientation val="minMax"/>
        </c:scaling>
        <c:axPos val="b"/>
        <c:delete val="1"/>
        <c:majorTickMark val="in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690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13年2月菅平浄化センター流入量と水質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'２月'!$F$2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'２月'!$B$3:$B$33</c:f>
              <c:strCache/>
            </c:strRef>
          </c:cat>
          <c:val>
            <c:numRef>
              <c:f>'２月'!$F$3:$F$33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6454947"/>
        <c:axId val="13876796"/>
      </c:barChart>
      <c:lineChart>
        <c:grouping val="standard"/>
        <c:varyColors val="0"/>
        <c:ser>
          <c:idx val="0"/>
          <c:order val="0"/>
          <c:tx>
            <c:strRef>
              <c:f>'２月'!$D$2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'２月'!$B$3:$B$33</c:f>
              <c:strCache/>
            </c:strRef>
          </c:cat>
          <c:val>
            <c:numRef>
              <c:f>'２月'!$D$3:$D$33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'２月'!$E$2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'２月'!$B$3:$B$33</c:f>
              <c:strCache/>
            </c:strRef>
          </c:cat>
          <c:val>
            <c:numRef>
              <c:f>'２月'!$E$3:$E$33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2301"/>
        <c:crossesAt val="1"/>
        <c:crossBetween val="between"/>
        <c:dispUnits/>
      </c:valAx>
      <c:catAx>
        <c:axId val="16454947"/>
        <c:scaling>
          <c:orientation val="minMax"/>
        </c:scaling>
        <c:axPos val="b"/>
        <c:delete val="1"/>
        <c:majorTickMark val="in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49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13年3月菅平浄化センター流入量と水質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'３月'!$F$2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'３月'!$B$3:$B$33</c:f>
              <c:strCache/>
            </c:strRef>
          </c:cat>
          <c:val>
            <c:numRef>
              <c:f>'３月'!$F$3:$F$33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9854775"/>
        <c:axId val="46039792"/>
      </c:barChart>
      <c:lineChart>
        <c:grouping val="standard"/>
        <c:varyColors val="0"/>
        <c:ser>
          <c:idx val="0"/>
          <c:order val="0"/>
          <c:tx>
            <c:strRef>
              <c:f>'３月'!$D$2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'３月'!$B$3:$B$33</c:f>
              <c:strCache/>
            </c:strRef>
          </c:cat>
          <c:val>
            <c:numRef>
              <c:f>'３月'!$D$3:$D$33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'３月'!$B$3:$B$33</c:f>
              <c:strCache/>
            </c:strRef>
          </c:cat>
          <c:val>
            <c:numRef>
              <c:f>'３月'!$E$3:$E$33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04945"/>
        <c:crossesAt val="1"/>
        <c:crossBetween val="between"/>
        <c:dispUnits/>
      </c:valAx>
      <c:catAx>
        <c:axId val="49854775"/>
        <c:scaling>
          <c:orientation val="minMax"/>
        </c:scaling>
        <c:axPos val="b"/>
        <c:delete val="1"/>
        <c:majorTickMark val="in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47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12年４月菅平浄化センター流入量と水質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'４月'!$F$2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'４月'!$B$3:$B$33</c:f>
              <c:strCache>
                <c:ptCount val="31"/>
                <c:pt idx="0">
                  <c:v>１日</c:v>
                </c:pt>
                <c:pt idx="1">
                  <c:v>２日</c:v>
                </c:pt>
                <c:pt idx="2">
                  <c:v>３日</c:v>
                </c:pt>
                <c:pt idx="3">
                  <c:v>４日</c:v>
                </c:pt>
                <c:pt idx="4">
                  <c:v>５日</c:v>
                </c:pt>
                <c:pt idx="5">
                  <c:v>６日</c:v>
                </c:pt>
                <c:pt idx="6">
                  <c:v>７日</c:v>
                </c:pt>
                <c:pt idx="7">
                  <c:v>８日</c:v>
                </c:pt>
                <c:pt idx="8">
                  <c:v>９日</c:v>
                </c:pt>
                <c:pt idx="9">
                  <c:v>１０日</c:v>
                </c:pt>
                <c:pt idx="10">
                  <c:v>１１日</c:v>
                </c:pt>
                <c:pt idx="11">
                  <c:v>１２日</c:v>
                </c:pt>
                <c:pt idx="12">
                  <c:v>１３日</c:v>
                </c:pt>
                <c:pt idx="13">
                  <c:v>１４日</c:v>
                </c:pt>
                <c:pt idx="14">
                  <c:v>１５日</c:v>
                </c:pt>
                <c:pt idx="15">
                  <c:v>１６日</c:v>
                </c:pt>
                <c:pt idx="16">
                  <c:v>１７日</c:v>
                </c:pt>
                <c:pt idx="17">
                  <c:v>１８日</c:v>
                </c:pt>
                <c:pt idx="18">
                  <c:v>１９日</c:v>
                </c:pt>
                <c:pt idx="19">
                  <c:v>２０日</c:v>
                </c:pt>
                <c:pt idx="20">
                  <c:v>２１日</c:v>
                </c:pt>
                <c:pt idx="21">
                  <c:v>２２日</c:v>
                </c:pt>
                <c:pt idx="22">
                  <c:v>２３日</c:v>
                </c:pt>
                <c:pt idx="23">
                  <c:v>２４日</c:v>
                </c:pt>
                <c:pt idx="24">
                  <c:v>２５日</c:v>
                </c:pt>
                <c:pt idx="25">
                  <c:v>２６日</c:v>
                </c:pt>
                <c:pt idx="26">
                  <c:v>２７日</c:v>
                </c:pt>
                <c:pt idx="27">
                  <c:v>２８日</c:v>
                </c:pt>
                <c:pt idx="28">
                  <c:v>２９日</c:v>
                </c:pt>
                <c:pt idx="29">
                  <c:v>３０日</c:v>
                </c:pt>
              </c:strCache>
            </c:strRef>
          </c:cat>
          <c:val>
            <c:numRef>
              <c:f>'４月'!$F$3:$F$33</c:f>
              <c:numCache>
                <c:ptCount val="31"/>
                <c:pt idx="0">
                  <c:v>1582</c:v>
                </c:pt>
                <c:pt idx="1">
                  <c:v>1458</c:v>
                </c:pt>
                <c:pt idx="2">
                  <c:v>1391</c:v>
                </c:pt>
                <c:pt idx="3">
                  <c:v>1178</c:v>
                </c:pt>
                <c:pt idx="4">
                  <c:v>2053</c:v>
                </c:pt>
                <c:pt idx="5">
                  <c:v>2012</c:v>
                </c:pt>
                <c:pt idx="6">
                  <c:v>1855</c:v>
                </c:pt>
                <c:pt idx="7">
                  <c:v>1909</c:v>
                </c:pt>
                <c:pt idx="8">
                  <c:v>2000</c:v>
                </c:pt>
                <c:pt idx="9">
                  <c:v>2838</c:v>
                </c:pt>
                <c:pt idx="10">
                  <c:v>3266</c:v>
                </c:pt>
                <c:pt idx="11">
                  <c:v>2617</c:v>
                </c:pt>
                <c:pt idx="12">
                  <c:v>2498</c:v>
                </c:pt>
                <c:pt idx="13">
                  <c:v>2339</c:v>
                </c:pt>
                <c:pt idx="14">
                  <c:v>2340</c:v>
                </c:pt>
                <c:pt idx="15">
                  <c:v>2046</c:v>
                </c:pt>
                <c:pt idx="16">
                  <c:v>1655</c:v>
                </c:pt>
                <c:pt idx="17">
                  <c:v>1594</c:v>
                </c:pt>
                <c:pt idx="18">
                  <c:v>1483</c:v>
                </c:pt>
                <c:pt idx="19">
                  <c:v>1701</c:v>
                </c:pt>
                <c:pt idx="20">
                  <c:v>1582</c:v>
                </c:pt>
                <c:pt idx="21">
                  <c:v>2009</c:v>
                </c:pt>
                <c:pt idx="22">
                  <c:v>1713</c:v>
                </c:pt>
                <c:pt idx="23">
                  <c:v>1769</c:v>
                </c:pt>
                <c:pt idx="24">
                  <c:v>1643</c:v>
                </c:pt>
                <c:pt idx="25">
                  <c:v>1590</c:v>
                </c:pt>
                <c:pt idx="26">
                  <c:v>1488</c:v>
                </c:pt>
                <c:pt idx="27">
                  <c:v>1369</c:v>
                </c:pt>
                <c:pt idx="28">
                  <c:v>1579</c:v>
                </c:pt>
                <c:pt idx="29">
                  <c:v>1504</c:v>
                </c:pt>
              </c:numCache>
            </c:numRef>
          </c:val>
        </c:ser>
        <c:axId val="17139675"/>
        <c:axId val="20039348"/>
      </c:barChart>
      <c:lineChart>
        <c:grouping val="standard"/>
        <c:varyColors val="0"/>
        <c:ser>
          <c:idx val="0"/>
          <c:order val="0"/>
          <c:tx>
            <c:strRef>
              <c:f>'４月'!$D$2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'４月'!$B$3:$B$33</c:f>
              <c:strCache>
                <c:ptCount val="31"/>
                <c:pt idx="0">
                  <c:v>１日</c:v>
                </c:pt>
                <c:pt idx="1">
                  <c:v>２日</c:v>
                </c:pt>
                <c:pt idx="2">
                  <c:v>３日</c:v>
                </c:pt>
                <c:pt idx="3">
                  <c:v>４日</c:v>
                </c:pt>
                <c:pt idx="4">
                  <c:v>５日</c:v>
                </c:pt>
                <c:pt idx="5">
                  <c:v>６日</c:v>
                </c:pt>
                <c:pt idx="6">
                  <c:v>７日</c:v>
                </c:pt>
                <c:pt idx="7">
                  <c:v>８日</c:v>
                </c:pt>
                <c:pt idx="8">
                  <c:v>９日</c:v>
                </c:pt>
                <c:pt idx="9">
                  <c:v>１０日</c:v>
                </c:pt>
                <c:pt idx="10">
                  <c:v>１１日</c:v>
                </c:pt>
                <c:pt idx="11">
                  <c:v>１２日</c:v>
                </c:pt>
                <c:pt idx="12">
                  <c:v>１３日</c:v>
                </c:pt>
                <c:pt idx="13">
                  <c:v>１４日</c:v>
                </c:pt>
                <c:pt idx="14">
                  <c:v>１５日</c:v>
                </c:pt>
                <c:pt idx="15">
                  <c:v>１６日</c:v>
                </c:pt>
                <c:pt idx="16">
                  <c:v>１７日</c:v>
                </c:pt>
                <c:pt idx="17">
                  <c:v>１８日</c:v>
                </c:pt>
                <c:pt idx="18">
                  <c:v>１９日</c:v>
                </c:pt>
                <c:pt idx="19">
                  <c:v>２０日</c:v>
                </c:pt>
                <c:pt idx="20">
                  <c:v>２１日</c:v>
                </c:pt>
                <c:pt idx="21">
                  <c:v>２２日</c:v>
                </c:pt>
                <c:pt idx="22">
                  <c:v>２３日</c:v>
                </c:pt>
                <c:pt idx="23">
                  <c:v>２４日</c:v>
                </c:pt>
                <c:pt idx="24">
                  <c:v>２５日</c:v>
                </c:pt>
                <c:pt idx="25">
                  <c:v>２６日</c:v>
                </c:pt>
                <c:pt idx="26">
                  <c:v>２７日</c:v>
                </c:pt>
                <c:pt idx="27">
                  <c:v>２８日</c:v>
                </c:pt>
                <c:pt idx="28">
                  <c:v>２９日</c:v>
                </c:pt>
                <c:pt idx="29">
                  <c:v>３０日</c:v>
                </c:pt>
              </c:strCache>
            </c:strRef>
          </c:cat>
          <c:val>
            <c:numRef>
              <c:f>'４月'!$D$3:$D$33</c:f>
              <c:numCache>
                <c:ptCount val="31"/>
                <c:pt idx="5">
                  <c:v>14</c:v>
                </c:pt>
                <c:pt idx="10">
                  <c:v>17</c:v>
                </c:pt>
                <c:pt idx="17">
                  <c:v>11</c:v>
                </c:pt>
                <c:pt idx="2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'４月'!$E$2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'４月'!$B$3:$B$33</c:f>
              <c:strCache>
                <c:ptCount val="31"/>
                <c:pt idx="0">
                  <c:v>１日</c:v>
                </c:pt>
                <c:pt idx="1">
                  <c:v>２日</c:v>
                </c:pt>
                <c:pt idx="2">
                  <c:v>３日</c:v>
                </c:pt>
                <c:pt idx="3">
                  <c:v>４日</c:v>
                </c:pt>
                <c:pt idx="4">
                  <c:v>５日</c:v>
                </c:pt>
                <c:pt idx="5">
                  <c:v>６日</c:v>
                </c:pt>
                <c:pt idx="6">
                  <c:v>７日</c:v>
                </c:pt>
                <c:pt idx="7">
                  <c:v>８日</c:v>
                </c:pt>
                <c:pt idx="8">
                  <c:v>９日</c:v>
                </c:pt>
                <c:pt idx="9">
                  <c:v>１０日</c:v>
                </c:pt>
                <c:pt idx="10">
                  <c:v>１１日</c:v>
                </c:pt>
                <c:pt idx="11">
                  <c:v>１２日</c:v>
                </c:pt>
                <c:pt idx="12">
                  <c:v>１３日</c:v>
                </c:pt>
                <c:pt idx="13">
                  <c:v>１４日</c:v>
                </c:pt>
                <c:pt idx="14">
                  <c:v>１５日</c:v>
                </c:pt>
                <c:pt idx="15">
                  <c:v>１６日</c:v>
                </c:pt>
                <c:pt idx="16">
                  <c:v>１７日</c:v>
                </c:pt>
                <c:pt idx="17">
                  <c:v>１８日</c:v>
                </c:pt>
                <c:pt idx="18">
                  <c:v>１９日</c:v>
                </c:pt>
                <c:pt idx="19">
                  <c:v>２０日</c:v>
                </c:pt>
                <c:pt idx="20">
                  <c:v>２１日</c:v>
                </c:pt>
                <c:pt idx="21">
                  <c:v>２２日</c:v>
                </c:pt>
                <c:pt idx="22">
                  <c:v>２３日</c:v>
                </c:pt>
                <c:pt idx="23">
                  <c:v>２４日</c:v>
                </c:pt>
                <c:pt idx="24">
                  <c:v>２５日</c:v>
                </c:pt>
                <c:pt idx="25">
                  <c:v>２６日</c:v>
                </c:pt>
                <c:pt idx="26">
                  <c:v>２７日</c:v>
                </c:pt>
                <c:pt idx="27">
                  <c:v>２８日</c:v>
                </c:pt>
                <c:pt idx="28">
                  <c:v>２９日</c:v>
                </c:pt>
                <c:pt idx="29">
                  <c:v>３０日</c:v>
                </c:pt>
              </c:strCache>
            </c:strRef>
          </c:cat>
          <c:val>
            <c:numRef>
              <c:f>'４月'!$E$3:$E$33</c:f>
              <c:numCache>
                <c:ptCount val="31"/>
                <c:pt idx="3">
                  <c:v>12</c:v>
                </c:pt>
                <c:pt idx="5">
                  <c:v>12</c:v>
                </c:pt>
                <c:pt idx="10">
                  <c:v>14</c:v>
                </c:pt>
                <c:pt idx="16">
                  <c:v>9</c:v>
                </c:pt>
                <c:pt idx="17">
                  <c:v>10</c:v>
                </c:pt>
                <c:pt idx="25">
                  <c:v>9</c:v>
                </c:pt>
                <c:pt idx="26">
                  <c:v>10</c:v>
                </c:pt>
              </c:numCache>
            </c:numRef>
          </c:val>
          <c:smooth val="0"/>
        </c:ser>
        <c:marker val="1"/>
        <c:axId val="46136405"/>
        <c:axId val="12574462"/>
      </c:line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6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36405"/>
        <c:crossesAt val="1"/>
        <c:crossBetween val="between"/>
        <c:dispUnits/>
      </c:valAx>
      <c:catAx>
        <c:axId val="17139675"/>
        <c:scaling>
          <c:orientation val="minMax"/>
        </c:scaling>
        <c:axPos val="b"/>
        <c:delete val="1"/>
        <c:majorTickMark val="in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396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1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12年5月菅平浄化センター流入量と水質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'５月'!$F$2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'５月'!$B$3:$B$33</c:f>
              <c:strCache/>
            </c:strRef>
          </c:cat>
          <c:val>
            <c:numRef>
              <c:f>'５月'!$F$3:$F$33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6061295"/>
        <c:axId val="11898472"/>
      </c:barChart>
      <c:lineChart>
        <c:grouping val="standard"/>
        <c:varyColors val="0"/>
        <c:ser>
          <c:idx val="0"/>
          <c:order val="0"/>
          <c:tx>
            <c:strRef>
              <c:f>'５月'!$D$2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'５月'!$B$3:$B$33</c:f>
              <c:strCache/>
            </c:strRef>
          </c:cat>
          <c:val>
            <c:numRef>
              <c:f>'５月'!$D$3:$D$33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'５月'!$B$3:$B$33</c:f>
              <c:strCache/>
            </c:strRef>
          </c:cat>
          <c:val>
            <c:numRef>
              <c:f>'５月'!$E$3:$E$33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7385"/>
        <c:crossesAt val="1"/>
        <c:crossBetween val="between"/>
        <c:dispUnits/>
      </c:valAx>
      <c:catAx>
        <c:axId val="46061295"/>
        <c:scaling>
          <c:orientation val="minMax"/>
        </c:scaling>
        <c:axPos val="b"/>
        <c:delete val="1"/>
        <c:majorTickMark val="in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612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12年6月菅平浄化センター流入量と水質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'６月'!$F$2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'６月'!$B$3:$B$33</c:f>
              <c:strCache/>
            </c:strRef>
          </c:cat>
          <c:val>
            <c:numRef>
              <c:f>'６月'!$F$3:$F$33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6942723"/>
        <c:axId val="18266780"/>
      </c:barChart>
      <c:lineChart>
        <c:grouping val="standard"/>
        <c:varyColors val="0"/>
        <c:ser>
          <c:idx val="0"/>
          <c:order val="0"/>
          <c:tx>
            <c:strRef>
              <c:f>'６月'!$D$2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'６月'!$B$3:$B$33</c:f>
              <c:strCache/>
            </c:strRef>
          </c:cat>
          <c:val>
            <c:numRef>
              <c:f>'６月'!$D$3:$D$33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'６月'!$E$2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'６月'!$B$3:$B$33</c:f>
              <c:strCache/>
            </c:strRef>
          </c:cat>
          <c:val>
            <c:numRef>
              <c:f>'６月'!$E$3:$E$33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3293"/>
        <c:crossesAt val="1"/>
        <c:crossBetween val="between"/>
        <c:dispUnits/>
      </c:valAx>
      <c:catAx>
        <c:axId val="16942723"/>
        <c:scaling>
          <c:orientation val="minMax"/>
        </c:scaling>
        <c:axPos val="b"/>
        <c:delete val="1"/>
        <c:majorTickMark val="in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27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ＭＳ Ｐゴシック"/>
                <a:ea typeface="ＭＳ Ｐゴシック"/>
                <a:cs typeface="ＭＳ Ｐゴシック"/>
              </a:rPr>
              <a:t>12年7月菅平浄化センター流入量と水質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05"/>
          <c:w val="0.796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'７月'!$F$2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'７月'!$B$3:$B$33</c:f>
              <c:strCache/>
            </c:strRef>
          </c:cat>
          <c:val>
            <c:numRef>
              <c:f>'７月'!$F$3:$F$33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8927639"/>
        <c:axId val="59022160"/>
      </c:barChart>
      <c:lineChart>
        <c:grouping val="standard"/>
        <c:varyColors val="0"/>
        <c:ser>
          <c:idx val="0"/>
          <c:order val="0"/>
          <c:tx>
            <c:strRef>
              <c:f>'７月'!$D$2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'７月'!$B$3:$B$33</c:f>
              <c:strCache/>
            </c:strRef>
          </c:cat>
          <c:val>
            <c:numRef>
              <c:f>'７月'!$D$3:$D$33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'７月'!$E$2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'７月'!$B$3:$B$33</c:f>
              <c:strCache/>
            </c:strRef>
          </c:cat>
          <c:val>
            <c:numRef>
              <c:f>'７月'!$E$3:$E$33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7393"/>
        <c:crossesAt val="1"/>
        <c:crossBetween val="between"/>
        <c:dispUnits/>
      </c:valAx>
      <c:catAx>
        <c:axId val="28927639"/>
        <c:scaling>
          <c:orientation val="minMax"/>
        </c:scaling>
        <c:axPos val="b"/>
        <c:delete val="1"/>
        <c:majorTickMark val="in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76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88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12年8月菅平浄化センター流入量と水質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325"/>
          <c:w val="0.76825"/>
          <c:h val="0.8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'８月'!$F$2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'８月'!$B$3:$B$33</c:f>
              <c:strCache>
                <c:ptCount val="31"/>
                <c:pt idx="0">
                  <c:v>１日</c:v>
                </c:pt>
                <c:pt idx="1">
                  <c:v>２日</c:v>
                </c:pt>
                <c:pt idx="2">
                  <c:v>３日</c:v>
                </c:pt>
                <c:pt idx="3">
                  <c:v>４日</c:v>
                </c:pt>
                <c:pt idx="4">
                  <c:v>５日</c:v>
                </c:pt>
                <c:pt idx="5">
                  <c:v>６日</c:v>
                </c:pt>
                <c:pt idx="6">
                  <c:v>７日</c:v>
                </c:pt>
                <c:pt idx="7">
                  <c:v>８日</c:v>
                </c:pt>
                <c:pt idx="8">
                  <c:v>９日</c:v>
                </c:pt>
                <c:pt idx="9">
                  <c:v>１０日</c:v>
                </c:pt>
                <c:pt idx="10">
                  <c:v>１１日</c:v>
                </c:pt>
                <c:pt idx="11">
                  <c:v>１２日</c:v>
                </c:pt>
                <c:pt idx="12">
                  <c:v>１３日</c:v>
                </c:pt>
                <c:pt idx="13">
                  <c:v>１４日</c:v>
                </c:pt>
                <c:pt idx="14">
                  <c:v>１５日</c:v>
                </c:pt>
                <c:pt idx="15">
                  <c:v>１６日</c:v>
                </c:pt>
                <c:pt idx="16">
                  <c:v>１７日</c:v>
                </c:pt>
                <c:pt idx="17">
                  <c:v>１８日</c:v>
                </c:pt>
                <c:pt idx="18">
                  <c:v>１９日</c:v>
                </c:pt>
                <c:pt idx="19">
                  <c:v>２０日</c:v>
                </c:pt>
                <c:pt idx="20">
                  <c:v>２１日</c:v>
                </c:pt>
                <c:pt idx="21">
                  <c:v>２２日</c:v>
                </c:pt>
                <c:pt idx="22">
                  <c:v>２３日</c:v>
                </c:pt>
                <c:pt idx="23">
                  <c:v>２４日</c:v>
                </c:pt>
                <c:pt idx="24">
                  <c:v>２５日</c:v>
                </c:pt>
                <c:pt idx="25">
                  <c:v>２６日</c:v>
                </c:pt>
                <c:pt idx="26">
                  <c:v>２７日</c:v>
                </c:pt>
                <c:pt idx="27">
                  <c:v>２８日</c:v>
                </c:pt>
                <c:pt idx="28">
                  <c:v>２９日</c:v>
                </c:pt>
                <c:pt idx="29">
                  <c:v>３０日</c:v>
                </c:pt>
                <c:pt idx="30">
                  <c:v>３１日</c:v>
                </c:pt>
              </c:strCache>
            </c:strRef>
          </c:cat>
          <c:val>
            <c:numRef>
              <c:f>'８月'!$F$3:$F$33</c:f>
              <c:numCache>
                <c:ptCount val="31"/>
                <c:pt idx="0">
                  <c:v>3160</c:v>
                </c:pt>
                <c:pt idx="1">
                  <c:v>3612</c:v>
                </c:pt>
                <c:pt idx="2">
                  <c:v>3394</c:v>
                </c:pt>
                <c:pt idx="3">
                  <c:v>3405</c:v>
                </c:pt>
                <c:pt idx="4">
                  <c:v>4043</c:v>
                </c:pt>
                <c:pt idx="5">
                  <c:v>4111</c:v>
                </c:pt>
                <c:pt idx="6">
                  <c:v>4279</c:v>
                </c:pt>
                <c:pt idx="7">
                  <c:v>3994</c:v>
                </c:pt>
                <c:pt idx="8">
                  <c:v>4386</c:v>
                </c:pt>
                <c:pt idx="9">
                  <c:v>4036</c:v>
                </c:pt>
                <c:pt idx="10">
                  <c:v>3901</c:v>
                </c:pt>
                <c:pt idx="11">
                  <c:v>4145</c:v>
                </c:pt>
                <c:pt idx="12">
                  <c:v>4055</c:v>
                </c:pt>
                <c:pt idx="13">
                  <c:v>3986</c:v>
                </c:pt>
                <c:pt idx="14">
                  <c:v>3699</c:v>
                </c:pt>
                <c:pt idx="15">
                  <c:v>3242</c:v>
                </c:pt>
                <c:pt idx="16">
                  <c:v>3242</c:v>
                </c:pt>
                <c:pt idx="17">
                  <c:v>3242</c:v>
                </c:pt>
                <c:pt idx="18">
                  <c:v>3717</c:v>
                </c:pt>
                <c:pt idx="19">
                  <c:v>3357</c:v>
                </c:pt>
                <c:pt idx="20">
                  <c:v>3052</c:v>
                </c:pt>
                <c:pt idx="21">
                  <c:v>3265</c:v>
                </c:pt>
                <c:pt idx="22">
                  <c:v>3308</c:v>
                </c:pt>
                <c:pt idx="23">
                  <c:v>3296</c:v>
                </c:pt>
                <c:pt idx="24">
                  <c:v>3312</c:v>
                </c:pt>
                <c:pt idx="25">
                  <c:v>3458</c:v>
                </c:pt>
                <c:pt idx="26">
                  <c:v>3210</c:v>
                </c:pt>
                <c:pt idx="27">
                  <c:v>2490</c:v>
                </c:pt>
                <c:pt idx="28">
                  <c:v>2174</c:v>
                </c:pt>
                <c:pt idx="29">
                  <c:v>1924</c:v>
                </c:pt>
                <c:pt idx="30">
                  <c:v>1856</c:v>
                </c:pt>
              </c:numCache>
            </c:numRef>
          </c:val>
        </c:ser>
        <c:axId val="10372907"/>
        <c:axId val="26247300"/>
      </c:barChart>
      <c:lineChart>
        <c:grouping val="standard"/>
        <c:varyColors val="0"/>
        <c:ser>
          <c:idx val="0"/>
          <c:order val="0"/>
          <c:tx>
            <c:strRef>
              <c:f>'８月'!$D$2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'８月'!$B$3:$B$33</c:f>
              <c:strCache>
                <c:ptCount val="31"/>
                <c:pt idx="0">
                  <c:v>１日</c:v>
                </c:pt>
                <c:pt idx="1">
                  <c:v>２日</c:v>
                </c:pt>
                <c:pt idx="2">
                  <c:v>３日</c:v>
                </c:pt>
                <c:pt idx="3">
                  <c:v>４日</c:v>
                </c:pt>
                <c:pt idx="4">
                  <c:v>５日</c:v>
                </c:pt>
                <c:pt idx="5">
                  <c:v>６日</c:v>
                </c:pt>
                <c:pt idx="6">
                  <c:v>７日</c:v>
                </c:pt>
                <c:pt idx="7">
                  <c:v>８日</c:v>
                </c:pt>
                <c:pt idx="8">
                  <c:v>９日</c:v>
                </c:pt>
                <c:pt idx="9">
                  <c:v>１０日</c:v>
                </c:pt>
                <c:pt idx="10">
                  <c:v>１１日</c:v>
                </c:pt>
                <c:pt idx="11">
                  <c:v>１２日</c:v>
                </c:pt>
                <c:pt idx="12">
                  <c:v>１３日</c:v>
                </c:pt>
                <c:pt idx="13">
                  <c:v>１４日</c:v>
                </c:pt>
                <c:pt idx="14">
                  <c:v>１５日</c:v>
                </c:pt>
                <c:pt idx="15">
                  <c:v>１６日</c:v>
                </c:pt>
                <c:pt idx="16">
                  <c:v>１７日</c:v>
                </c:pt>
                <c:pt idx="17">
                  <c:v>１８日</c:v>
                </c:pt>
                <c:pt idx="18">
                  <c:v>１９日</c:v>
                </c:pt>
                <c:pt idx="19">
                  <c:v>２０日</c:v>
                </c:pt>
                <c:pt idx="20">
                  <c:v>２１日</c:v>
                </c:pt>
                <c:pt idx="21">
                  <c:v>２２日</c:v>
                </c:pt>
                <c:pt idx="22">
                  <c:v>２３日</c:v>
                </c:pt>
                <c:pt idx="23">
                  <c:v>２４日</c:v>
                </c:pt>
                <c:pt idx="24">
                  <c:v>２５日</c:v>
                </c:pt>
                <c:pt idx="25">
                  <c:v>２６日</c:v>
                </c:pt>
                <c:pt idx="26">
                  <c:v>２７日</c:v>
                </c:pt>
                <c:pt idx="27">
                  <c:v>２８日</c:v>
                </c:pt>
                <c:pt idx="28">
                  <c:v>２９日</c:v>
                </c:pt>
                <c:pt idx="29">
                  <c:v>３０日</c:v>
                </c:pt>
                <c:pt idx="30">
                  <c:v>３１日</c:v>
                </c:pt>
              </c:strCache>
            </c:strRef>
          </c:cat>
          <c:val>
            <c:numRef>
              <c:f>'８月'!$D$3:$D$33</c:f>
              <c:numCache>
                <c:ptCount val="31"/>
                <c:pt idx="9">
                  <c:v>20</c:v>
                </c:pt>
                <c:pt idx="16">
                  <c:v>19</c:v>
                </c:pt>
                <c:pt idx="23">
                  <c:v>21</c:v>
                </c:pt>
                <c:pt idx="3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'８月'!$E$2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'８月'!$B$3:$B$33</c:f>
              <c:strCache>
                <c:ptCount val="31"/>
                <c:pt idx="0">
                  <c:v>１日</c:v>
                </c:pt>
                <c:pt idx="1">
                  <c:v>２日</c:v>
                </c:pt>
                <c:pt idx="2">
                  <c:v>３日</c:v>
                </c:pt>
                <c:pt idx="3">
                  <c:v>４日</c:v>
                </c:pt>
                <c:pt idx="4">
                  <c:v>５日</c:v>
                </c:pt>
                <c:pt idx="5">
                  <c:v>６日</c:v>
                </c:pt>
                <c:pt idx="6">
                  <c:v>７日</c:v>
                </c:pt>
                <c:pt idx="7">
                  <c:v>８日</c:v>
                </c:pt>
                <c:pt idx="8">
                  <c:v>９日</c:v>
                </c:pt>
                <c:pt idx="9">
                  <c:v>１０日</c:v>
                </c:pt>
                <c:pt idx="10">
                  <c:v>１１日</c:v>
                </c:pt>
                <c:pt idx="11">
                  <c:v>１２日</c:v>
                </c:pt>
                <c:pt idx="12">
                  <c:v>１３日</c:v>
                </c:pt>
                <c:pt idx="13">
                  <c:v>１４日</c:v>
                </c:pt>
                <c:pt idx="14">
                  <c:v>１５日</c:v>
                </c:pt>
                <c:pt idx="15">
                  <c:v>１６日</c:v>
                </c:pt>
                <c:pt idx="16">
                  <c:v>１７日</c:v>
                </c:pt>
                <c:pt idx="17">
                  <c:v>１８日</c:v>
                </c:pt>
                <c:pt idx="18">
                  <c:v>１９日</c:v>
                </c:pt>
                <c:pt idx="19">
                  <c:v>２０日</c:v>
                </c:pt>
                <c:pt idx="20">
                  <c:v>２１日</c:v>
                </c:pt>
                <c:pt idx="21">
                  <c:v>２２日</c:v>
                </c:pt>
                <c:pt idx="22">
                  <c:v>２３日</c:v>
                </c:pt>
                <c:pt idx="23">
                  <c:v>２４日</c:v>
                </c:pt>
                <c:pt idx="24">
                  <c:v>２５日</c:v>
                </c:pt>
                <c:pt idx="25">
                  <c:v>２６日</c:v>
                </c:pt>
                <c:pt idx="26">
                  <c:v>２７日</c:v>
                </c:pt>
                <c:pt idx="27">
                  <c:v>２８日</c:v>
                </c:pt>
                <c:pt idx="28">
                  <c:v>２９日</c:v>
                </c:pt>
                <c:pt idx="29">
                  <c:v>３０日</c:v>
                </c:pt>
                <c:pt idx="30">
                  <c:v>３１日</c:v>
                </c:pt>
              </c:strCache>
            </c:strRef>
          </c:cat>
          <c:val>
            <c:numRef>
              <c:f>'８月'!$E$3:$E$33</c:f>
              <c:numCache>
                <c:ptCount val="31"/>
                <c:pt idx="0">
                  <c:v>26</c:v>
                </c:pt>
                <c:pt idx="6">
                  <c:v>30</c:v>
                </c:pt>
                <c:pt idx="9">
                  <c:v>21</c:v>
                </c:pt>
                <c:pt idx="14">
                  <c:v>26</c:v>
                </c:pt>
                <c:pt idx="16">
                  <c:v>25</c:v>
                </c:pt>
                <c:pt idx="20">
                  <c:v>24</c:v>
                </c:pt>
                <c:pt idx="23">
                  <c:v>30</c:v>
                </c:pt>
                <c:pt idx="28">
                  <c:v>20</c:v>
                </c:pt>
                <c:pt idx="30">
                  <c:v>17</c:v>
                </c:pt>
              </c:numCache>
            </c:numRef>
          </c:val>
          <c:smooth val="0"/>
        </c:ser>
        <c:marker val="1"/>
        <c:axId val="34899109"/>
        <c:axId val="45656526"/>
      </c:line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99109"/>
        <c:crossesAt val="1"/>
        <c:crossBetween val="between"/>
        <c:dispUnits/>
      </c:valAx>
      <c:catAx>
        <c:axId val="10372907"/>
        <c:scaling>
          <c:orientation val="minMax"/>
        </c:scaling>
        <c:axPos val="b"/>
        <c:delete val="1"/>
        <c:majorTickMark val="in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29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48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12年9月菅平浄化センター流入量と水質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'９月'!$F$2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'９月'!$B$3:$B$33</c:f>
              <c:strCache/>
            </c:strRef>
          </c:cat>
          <c:val>
            <c:numRef>
              <c:f>'９月'!$F$3:$F$33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8255551"/>
        <c:axId val="7191096"/>
      </c:barChart>
      <c:lineChart>
        <c:grouping val="standard"/>
        <c:varyColors val="0"/>
        <c:ser>
          <c:idx val="0"/>
          <c:order val="0"/>
          <c:tx>
            <c:strRef>
              <c:f>'９月'!$D$2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'９月'!$B$3:$B$33</c:f>
              <c:strCache/>
            </c:strRef>
          </c:cat>
          <c:val>
            <c:numRef>
              <c:f>'９月'!$D$3:$D$33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'９月'!$E$2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'９月'!$B$3:$B$33</c:f>
              <c:strCache/>
            </c:strRef>
          </c:cat>
          <c:val>
            <c:numRef>
              <c:f>'９月'!$E$3:$E$33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719865"/>
        <c:axId val="45607874"/>
      </c:line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9865"/>
        <c:crossesAt val="1"/>
        <c:crossBetween val="between"/>
        <c:dispUnits/>
      </c:valAx>
      <c:catAx>
        <c:axId val="8255551"/>
        <c:scaling>
          <c:orientation val="minMax"/>
        </c:scaling>
        <c:axPos val="b"/>
        <c:delete val="1"/>
        <c:majorTickMark val="in"/>
        <c:minorTickMark val="none"/>
        <c:tickLblPos val="nextTo"/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55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12年10月菅平浄化センター流入量と水質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15"/>
          <c:w val="0.80475"/>
          <c:h val="0.88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'１０月'!$F$2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'１０月'!$B$3:$B$33</c:f>
              <c:strCache/>
            </c:strRef>
          </c:cat>
          <c:val>
            <c:numRef>
              <c:f>'１０月'!$F$3:$F$33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7817683"/>
        <c:axId val="3250284"/>
      </c:barChart>
      <c:lineChart>
        <c:grouping val="standard"/>
        <c:varyColors val="0"/>
        <c:ser>
          <c:idx val="0"/>
          <c:order val="0"/>
          <c:tx>
            <c:strRef>
              <c:f>'１０月'!$D$2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'１０月'!$B$3:$B$33</c:f>
              <c:strCache/>
            </c:strRef>
          </c:cat>
          <c:val>
            <c:numRef>
              <c:f>'１０月'!$D$3:$D$33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'１０月'!$E$2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'１０月'!$B$3:$B$33</c:f>
              <c:strCache/>
            </c:strRef>
          </c:cat>
          <c:val>
            <c:numRef>
              <c:f>'１０月'!$E$3:$E$33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52557"/>
        <c:crossesAt val="1"/>
        <c:crossBetween val="between"/>
        <c:dispUnits/>
      </c:valAx>
      <c:catAx>
        <c:axId val="7817683"/>
        <c:scaling>
          <c:orientation val="minMax"/>
        </c:scaling>
        <c:axPos val="b"/>
        <c:delete val="1"/>
        <c:majorTickMark val="in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176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ＭＳ Ｐゴシック"/>
                <a:ea typeface="ＭＳ Ｐゴシック"/>
                <a:cs typeface="ＭＳ Ｐゴシック"/>
              </a:rPr>
              <a:t>12年11月菅平浄化センター流入量と水質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2"/>
          <c:w val="0.8045"/>
          <c:h val="0.88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'１１月'!$F$2</c:f>
              <c:strCache>
                <c:ptCount val="1"/>
                <c:pt idx="0">
                  <c:v>流入量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'１１月'!$B$3:$B$33</c:f>
              <c:strCache/>
            </c:strRef>
          </c:cat>
          <c:val>
            <c:numRef>
              <c:f>'１１月'!$F$3:$F$33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0646887"/>
        <c:axId val="51604256"/>
      </c:barChart>
      <c:lineChart>
        <c:grouping val="standard"/>
        <c:varyColors val="0"/>
        <c:ser>
          <c:idx val="0"/>
          <c:order val="0"/>
          <c:tx>
            <c:strRef>
              <c:f>'１１月'!$D$2</c:f>
              <c:strCache>
                <c:ptCount val="1"/>
                <c:pt idx="0">
                  <c:v>BOD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'１１月'!$B$3:$B$33</c:f>
              <c:strCache/>
            </c:strRef>
          </c:cat>
          <c:val>
            <c:numRef>
              <c:f>'１１月'!$D$3:$D$33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'１１月'!$E$2</c:f>
              <c:strCache>
                <c:ptCount val="1"/>
                <c:pt idx="0">
                  <c:v>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'１１月'!$B$3:$B$33</c:f>
              <c:strCache/>
            </c:strRef>
          </c:cat>
          <c:val>
            <c:numRef>
              <c:f>'１１月'!$E$3:$E$33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BOD・SS　（mg/L）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5121"/>
        <c:crossesAt val="1"/>
        <c:crossBetween val="between"/>
        <c:dispUnits/>
      </c:valAx>
      <c:catAx>
        <c:axId val="20646887"/>
        <c:scaling>
          <c:orientation val="minMax"/>
        </c:scaling>
        <c:axPos val="b"/>
        <c:delete val="1"/>
        <c:majorTickMark val="in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流入量　（m3）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68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8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9525</xdr:rowOff>
    </xdr:from>
    <xdr:to>
      <xdr:col>16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2657475" y="180975"/>
        <a:ext cx="8077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9525</xdr:rowOff>
    </xdr:from>
    <xdr:to>
      <xdr:col>17</xdr:col>
      <xdr:colOff>666750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3552825" y="180975"/>
        <a:ext cx="74771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9525</xdr:rowOff>
    </xdr:from>
    <xdr:to>
      <xdr:col>18</xdr:col>
      <xdr:colOff>666750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591175" y="180975"/>
        <a:ext cx="61245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17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76550" y="180975"/>
        <a:ext cx="81534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2" width="8.00390625" style="2" customWidth="1"/>
    <col min="3" max="5" width="8.00390625" style="1" customWidth="1"/>
    <col min="6" max="16384" width="9.00390625" style="1" customWidth="1"/>
  </cols>
  <sheetData>
    <row r="2" spans="2:5" ht="13.5">
      <c r="B2" s="3" t="s">
        <v>12</v>
      </c>
      <c r="C2" s="4" t="s">
        <v>13</v>
      </c>
      <c r="D2" s="4" t="s">
        <v>14</v>
      </c>
      <c r="E2" s="5" t="s">
        <v>15</v>
      </c>
    </row>
    <row r="3" spans="2:5" ht="13.5">
      <c r="B3" s="6" t="s">
        <v>0</v>
      </c>
      <c r="C3" s="7">
        <v>13</v>
      </c>
      <c r="D3" s="7">
        <v>11</v>
      </c>
      <c r="E3" s="8">
        <v>56061</v>
      </c>
    </row>
    <row r="4" spans="2:5" ht="13.5">
      <c r="B4" s="6" t="s">
        <v>1</v>
      </c>
      <c r="C4" s="7">
        <v>10</v>
      </c>
      <c r="D4" s="7">
        <v>10</v>
      </c>
      <c r="E4" s="8">
        <v>39924</v>
      </c>
    </row>
    <row r="5" spans="2:5" ht="13.5">
      <c r="B5" s="6" t="s">
        <v>2</v>
      </c>
      <c r="C5" s="7">
        <v>11</v>
      </c>
      <c r="D5" s="7">
        <v>11</v>
      </c>
      <c r="E5" s="8">
        <v>31677</v>
      </c>
    </row>
    <row r="6" spans="2:5" ht="13.5">
      <c r="B6" s="6" t="s">
        <v>3</v>
      </c>
      <c r="C6" s="7">
        <v>12</v>
      </c>
      <c r="D6" s="7">
        <v>10</v>
      </c>
      <c r="E6" s="8">
        <v>50559</v>
      </c>
    </row>
    <row r="7" spans="2:5" ht="13.5">
      <c r="B7" s="6" t="s">
        <v>4</v>
      </c>
      <c r="C7" s="7">
        <v>20</v>
      </c>
      <c r="D7" s="7">
        <v>23</v>
      </c>
      <c r="E7" s="8">
        <v>107022</v>
      </c>
    </row>
    <row r="8" spans="2:5" ht="13.5">
      <c r="B8" s="6" t="s">
        <v>5</v>
      </c>
      <c r="C8" s="7">
        <v>11</v>
      </c>
      <c r="D8" s="7">
        <v>12</v>
      </c>
      <c r="E8" s="8">
        <v>42984</v>
      </c>
    </row>
    <row r="9" spans="2:5" ht="13.5">
      <c r="B9" s="6" t="s">
        <v>6</v>
      </c>
      <c r="C9" s="7">
        <v>8</v>
      </c>
      <c r="D9" s="7">
        <v>9</v>
      </c>
      <c r="E9" s="8">
        <v>24695</v>
      </c>
    </row>
    <row r="10" spans="2:5" ht="13.5">
      <c r="B10" s="6" t="s">
        <v>7</v>
      </c>
      <c r="C10" s="7">
        <v>7</v>
      </c>
      <c r="D10" s="7">
        <v>10</v>
      </c>
      <c r="E10" s="8">
        <v>26616</v>
      </c>
    </row>
    <row r="11" spans="2:5" ht="13.5">
      <c r="B11" s="6" t="s">
        <v>8</v>
      </c>
      <c r="C11" s="7">
        <v>8</v>
      </c>
      <c r="D11" s="7">
        <v>9</v>
      </c>
      <c r="E11" s="8">
        <v>38891</v>
      </c>
    </row>
    <row r="12" spans="2:5" ht="13.5">
      <c r="B12" s="6" t="s">
        <v>9</v>
      </c>
      <c r="C12" s="7">
        <v>17</v>
      </c>
      <c r="D12" s="7">
        <v>17</v>
      </c>
      <c r="E12" s="8">
        <v>66861</v>
      </c>
    </row>
    <row r="13" spans="2:5" ht="13.5">
      <c r="B13" s="6" t="s">
        <v>10</v>
      </c>
      <c r="C13" s="7">
        <v>12</v>
      </c>
      <c r="D13" s="7">
        <v>12</v>
      </c>
      <c r="E13" s="8">
        <v>65941</v>
      </c>
    </row>
    <row r="14" spans="2:5" ht="13.5">
      <c r="B14" s="9" t="s">
        <v>11</v>
      </c>
      <c r="C14" s="10">
        <v>8</v>
      </c>
      <c r="D14" s="10">
        <v>11</v>
      </c>
      <c r="E14" s="11">
        <v>70777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7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59</v>
      </c>
      <c r="D3" s="15"/>
      <c r="E3" s="15"/>
      <c r="F3" s="16">
        <v>758</v>
      </c>
    </row>
    <row r="4" spans="2:6" ht="13.5">
      <c r="B4" s="21" t="s">
        <v>20</v>
      </c>
      <c r="C4" s="23" t="s">
        <v>61</v>
      </c>
      <c r="D4" s="15"/>
      <c r="E4" s="15"/>
      <c r="F4" s="16">
        <v>773</v>
      </c>
    </row>
    <row r="5" spans="2:6" ht="13.5">
      <c r="B5" s="21" t="s">
        <v>21</v>
      </c>
      <c r="C5" s="26" t="s">
        <v>63</v>
      </c>
      <c r="D5" s="15"/>
      <c r="E5" s="15"/>
      <c r="F5" s="16">
        <v>764</v>
      </c>
    </row>
    <row r="6" spans="2:6" ht="13.5">
      <c r="B6" s="21" t="s">
        <v>22</v>
      </c>
      <c r="C6" s="23" t="s">
        <v>51</v>
      </c>
      <c r="D6" s="15"/>
      <c r="E6" s="15"/>
      <c r="F6" s="16">
        <v>769</v>
      </c>
    </row>
    <row r="7" spans="2:6" ht="13.5">
      <c r="B7" s="21" t="s">
        <v>23</v>
      </c>
      <c r="C7" s="23" t="s">
        <v>53</v>
      </c>
      <c r="D7" s="15"/>
      <c r="E7" s="15">
        <v>5</v>
      </c>
      <c r="F7" s="16">
        <v>759</v>
      </c>
    </row>
    <row r="8" spans="2:6" ht="13.5">
      <c r="B8" s="21" t="s">
        <v>24</v>
      </c>
      <c r="C8" s="23" t="s">
        <v>55</v>
      </c>
      <c r="D8" s="15"/>
      <c r="E8" s="15"/>
      <c r="F8" s="16">
        <v>793</v>
      </c>
    </row>
    <row r="9" spans="2:6" ht="13.5">
      <c r="B9" s="21" t="s">
        <v>25</v>
      </c>
      <c r="C9" s="23" t="s">
        <v>57</v>
      </c>
      <c r="D9" s="15">
        <v>4</v>
      </c>
      <c r="E9" s="15">
        <v>5</v>
      </c>
      <c r="F9" s="16">
        <v>816</v>
      </c>
    </row>
    <row r="10" spans="2:6" ht="13.5">
      <c r="B10" s="21" t="s">
        <v>26</v>
      </c>
      <c r="C10" s="23" t="s">
        <v>59</v>
      </c>
      <c r="D10" s="15"/>
      <c r="E10" s="15"/>
      <c r="F10" s="16">
        <v>869</v>
      </c>
    </row>
    <row r="11" spans="2:6" ht="13.5">
      <c r="B11" s="21" t="s">
        <v>27</v>
      </c>
      <c r="C11" s="23" t="s">
        <v>61</v>
      </c>
      <c r="D11" s="15"/>
      <c r="E11" s="15"/>
      <c r="F11" s="16">
        <v>1034</v>
      </c>
    </row>
    <row r="12" spans="2:6" ht="13.5">
      <c r="B12" s="21" t="s">
        <v>28</v>
      </c>
      <c r="C12" s="26" t="s">
        <v>63</v>
      </c>
      <c r="D12" s="15"/>
      <c r="E12" s="15"/>
      <c r="F12" s="16">
        <v>875</v>
      </c>
    </row>
    <row r="13" spans="2:6" ht="13.5">
      <c r="B13" s="21" t="s">
        <v>29</v>
      </c>
      <c r="C13" s="23" t="s">
        <v>51</v>
      </c>
      <c r="D13" s="15"/>
      <c r="E13" s="15"/>
      <c r="F13" s="16">
        <v>803</v>
      </c>
    </row>
    <row r="14" spans="2:6" ht="13.5">
      <c r="B14" s="21" t="s">
        <v>30</v>
      </c>
      <c r="C14" s="23" t="s">
        <v>53</v>
      </c>
      <c r="D14" s="15"/>
      <c r="E14" s="15">
        <v>3</v>
      </c>
      <c r="F14" s="16">
        <v>653</v>
      </c>
    </row>
    <row r="15" spans="2:6" ht="13.5">
      <c r="B15" s="21" t="s">
        <v>31</v>
      </c>
      <c r="C15" s="23" t="s">
        <v>55</v>
      </c>
      <c r="D15" s="15"/>
      <c r="E15" s="15"/>
      <c r="F15" s="16">
        <v>801</v>
      </c>
    </row>
    <row r="16" spans="2:6" ht="13.5">
      <c r="B16" s="21" t="s">
        <v>32</v>
      </c>
      <c r="C16" s="23" t="s">
        <v>57</v>
      </c>
      <c r="D16" s="15">
        <v>5</v>
      </c>
      <c r="E16" s="15">
        <v>2</v>
      </c>
      <c r="F16" s="16">
        <v>782</v>
      </c>
    </row>
    <row r="17" spans="2:6" ht="13.5">
      <c r="B17" s="21" t="s">
        <v>33</v>
      </c>
      <c r="C17" s="23" t="s">
        <v>59</v>
      </c>
      <c r="D17" s="15"/>
      <c r="E17" s="15"/>
      <c r="F17" s="16">
        <v>999</v>
      </c>
    </row>
    <row r="18" spans="2:6" ht="13.5">
      <c r="B18" s="21" t="s">
        <v>34</v>
      </c>
      <c r="C18" s="23" t="s">
        <v>61</v>
      </c>
      <c r="D18" s="15"/>
      <c r="E18" s="15"/>
      <c r="F18" s="16">
        <v>1107</v>
      </c>
    </row>
    <row r="19" spans="2:6" ht="13.5">
      <c r="B19" s="21" t="s">
        <v>35</v>
      </c>
      <c r="C19" s="26" t="s">
        <v>63</v>
      </c>
      <c r="D19" s="15"/>
      <c r="E19" s="15"/>
      <c r="F19" s="16">
        <v>976</v>
      </c>
    </row>
    <row r="20" spans="2:6" ht="13.5">
      <c r="B20" s="21" t="s">
        <v>36</v>
      </c>
      <c r="C20" s="23" t="s">
        <v>51</v>
      </c>
      <c r="D20" s="15"/>
      <c r="E20" s="15">
        <v>7</v>
      </c>
      <c r="F20" s="16">
        <v>852</v>
      </c>
    </row>
    <row r="21" spans="2:6" ht="13.5">
      <c r="B21" s="21" t="s">
        <v>37</v>
      </c>
      <c r="C21" s="23" t="s">
        <v>53</v>
      </c>
      <c r="D21" s="15"/>
      <c r="E21" s="15"/>
      <c r="F21" s="16">
        <v>890</v>
      </c>
    </row>
    <row r="22" spans="2:6" ht="13.5">
      <c r="B22" s="21" t="s">
        <v>38</v>
      </c>
      <c r="C22" s="23" t="s">
        <v>55</v>
      </c>
      <c r="D22" s="15"/>
      <c r="E22" s="15"/>
      <c r="F22" s="16">
        <v>950</v>
      </c>
    </row>
    <row r="23" spans="2:6" ht="13.5">
      <c r="B23" s="21" t="s">
        <v>39</v>
      </c>
      <c r="C23" s="23" t="s">
        <v>57</v>
      </c>
      <c r="D23" s="15">
        <v>10</v>
      </c>
      <c r="E23" s="15">
        <v>10</v>
      </c>
      <c r="F23" s="16">
        <v>960</v>
      </c>
    </row>
    <row r="24" spans="2:6" ht="13.5">
      <c r="B24" s="21" t="s">
        <v>40</v>
      </c>
      <c r="C24" s="23" t="s">
        <v>59</v>
      </c>
      <c r="D24" s="15"/>
      <c r="E24" s="15"/>
      <c r="F24" s="16">
        <v>1250</v>
      </c>
    </row>
    <row r="25" spans="2:6" ht="13.5">
      <c r="B25" s="21" t="s">
        <v>41</v>
      </c>
      <c r="C25" s="23" t="s">
        <v>61</v>
      </c>
      <c r="D25" s="15"/>
      <c r="E25" s="15"/>
      <c r="F25" s="16">
        <v>1870</v>
      </c>
    </row>
    <row r="26" spans="2:6" ht="13.5">
      <c r="B26" s="21" t="s">
        <v>42</v>
      </c>
      <c r="C26" s="26" t="s">
        <v>63</v>
      </c>
      <c r="D26" s="15"/>
      <c r="E26" s="15"/>
      <c r="F26" s="16">
        <v>1570</v>
      </c>
    </row>
    <row r="27" spans="2:6" ht="13.5">
      <c r="B27" s="21" t="s">
        <v>43</v>
      </c>
      <c r="C27" s="23" t="s">
        <v>51</v>
      </c>
      <c r="D27" s="15"/>
      <c r="E27" s="15"/>
      <c r="F27" s="16">
        <v>1508</v>
      </c>
    </row>
    <row r="28" spans="2:6" ht="13.5">
      <c r="B28" s="21" t="s">
        <v>44</v>
      </c>
      <c r="C28" s="23" t="s">
        <v>53</v>
      </c>
      <c r="D28" s="15"/>
      <c r="E28" s="15"/>
      <c r="F28" s="16">
        <v>2077</v>
      </c>
    </row>
    <row r="29" spans="2:6" ht="13.5">
      <c r="B29" s="21" t="s">
        <v>45</v>
      </c>
      <c r="C29" s="23" t="s">
        <v>55</v>
      </c>
      <c r="D29" s="15"/>
      <c r="E29" s="15"/>
      <c r="F29" s="16">
        <v>2400</v>
      </c>
    </row>
    <row r="30" spans="2:6" ht="13.5">
      <c r="B30" s="21" t="s">
        <v>46</v>
      </c>
      <c r="C30" s="23" t="s">
        <v>57</v>
      </c>
      <c r="D30" s="15">
        <v>12</v>
      </c>
      <c r="E30" s="15">
        <v>17</v>
      </c>
      <c r="F30" s="16">
        <v>2455</v>
      </c>
    </row>
    <row r="31" spans="2:6" ht="13.5">
      <c r="B31" s="21" t="s">
        <v>47</v>
      </c>
      <c r="C31" s="23" t="s">
        <v>59</v>
      </c>
      <c r="D31" s="15"/>
      <c r="E31" s="15"/>
      <c r="F31" s="16">
        <v>2483</v>
      </c>
    </row>
    <row r="32" spans="2:6" ht="13.5">
      <c r="B32" s="21" t="s">
        <v>48</v>
      </c>
      <c r="C32" s="23" t="s">
        <v>61</v>
      </c>
      <c r="D32" s="15"/>
      <c r="E32" s="15"/>
      <c r="F32" s="16">
        <v>2354</v>
      </c>
    </row>
    <row r="33" spans="2:6" ht="13.5">
      <c r="B33" s="22" t="s">
        <v>49</v>
      </c>
      <c r="C33" s="28" t="s">
        <v>63</v>
      </c>
      <c r="D33" s="17"/>
      <c r="E33" s="17"/>
      <c r="F33" s="18">
        <v>2941</v>
      </c>
    </row>
    <row r="35" spans="5:6" ht="13.5">
      <c r="E35" s="29" t="s">
        <v>66</v>
      </c>
      <c r="F35" s="12">
        <f>MAX(F3:F33)</f>
        <v>2941</v>
      </c>
    </row>
    <row r="36" spans="5:6" ht="13.5">
      <c r="E36" s="30" t="s">
        <v>67</v>
      </c>
      <c r="F36" s="12">
        <f>MIN(F3:F33)</f>
        <v>653</v>
      </c>
    </row>
    <row r="37" spans="5:6" ht="13.5">
      <c r="E37" s="30" t="s">
        <v>68</v>
      </c>
      <c r="F37" s="12">
        <f>F35-F36</f>
        <v>2288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7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16</v>
      </c>
      <c r="E2" s="13" t="s">
        <v>17</v>
      </c>
      <c r="F2" s="14" t="s">
        <v>15</v>
      </c>
    </row>
    <row r="3" spans="2:6" ht="13.5">
      <c r="B3" s="21" t="s">
        <v>19</v>
      </c>
      <c r="C3" s="23" t="s">
        <v>52</v>
      </c>
      <c r="D3" s="15"/>
      <c r="E3" s="15"/>
      <c r="F3" s="16">
        <v>3161</v>
      </c>
    </row>
    <row r="4" spans="2:6" ht="13.5">
      <c r="B4" s="21" t="s">
        <v>20</v>
      </c>
      <c r="C4" s="23" t="s">
        <v>54</v>
      </c>
      <c r="D4" s="15"/>
      <c r="E4" s="15"/>
      <c r="F4" s="16">
        <v>3055</v>
      </c>
    </row>
    <row r="5" spans="2:6" ht="13.5">
      <c r="B5" s="21" t="s">
        <v>21</v>
      </c>
      <c r="C5" s="23" t="s">
        <v>56</v>
      </c>
      <c r="D5" s="15"/>
      <c r="E5" s="15"/>
      <c r="F5" s="16">
        <v>2690</v>
      </c>
    </row>
    <row r="6" spans="2:6" ht="13.5">
      <c r="B6" s="21" t="s">
        <v>22</v>
      </c>
      <c r="C6" s="23" t="s">
        <v>58</v>
      </c>
      <c r="D6" s="15">
        <v>18</v>
      </c>
      <c r="E6" s="15">
        <v>24</v>
      </c>
      <c r="F6" s="16">
        <v>2776</v>
      </c>
    </row>
    <row r="7" spans="2:6" ht="13.5">
      <c r="B7" s="21" t="s">
        <v>23</v>
      </c>
      <c r="C7" s="23" t="s">
        <v>60</v>
      </c>
      <c r="D7" s="15"/>
      <c r="E7" s="15"/>
      <c r="F7" s="16">
        <v>2938</v>
      </c>
    </row>
    <row r="8" spans="2:6" ht="13.5">
      <c r="B8" s="21" t="s">
        <v>24</v>
      </c>
      <c r="C8" s="23" t="s">
        <v>62</v>
      </c>
      <c r="D8" s="15"/>
      <c r="E8" s="15"/>
      <c r="F8" s="16">
        <v>2950</v>
      </c>
    </row>
    <row r="9" spans="2:6" ht="13.5">
      <c r="B9" s="21" t="s">
        <v>25</v>
      </c>
      <c r="C9" s="26" t="s">
        <v>18</v>
      </c>
      <c r="D9" s="15"/>
      <c r="E9" s="15"/>
      <c r="F9" s="16">
        <v>2557</v>
      </c>
    </row>
    <row r="10" spans="2:6" ht="13.5">
      <c r="B10" s="21" t="s">
        <v>26</v>
      </c>
      <c r="C10" s="23" t="s">
        <v>51</v>
      </c>
      <c r="D10" s="15"/>
      <c r="E10" s="15"/>
      <c r="F10" s="16">
        <v>1547</v>
      </c>
    </row>
    <row r="11" spans="2:6" ht="13.5">
      <c r="B11" s="21" t="s">
        <v>27</v>
      </c>
      <c r="C11" s="23" t="s">
        <v>53</v>
      </c>
      <c r="D11" s="15"/>
      <c r="E11" s="15">
        <v>20</v>
      </c>
      <c r="F11" s="16">
        <v>1319</v>
      </c>
    </row>
    <row r="12" spans="2:6" ht="13.5">
      <c r="B12" s="21" t="s">
        <v>28</v>
      </c>
      <c r="C12" s="23" t="s">
        <v>55</v>
      </c>
      <c r="D12" s="15"/>
      <c r="E12" s="15"/>
      <c r="F12" s="16">
        <v>1350</v>
      </c>
    </row>
    <row r="13" spans="2:6" ht="13.5">
      <c r="B13" s="21" t="s">
        <v>29</v>
      </c>
      <c r="C13" s="23" t="s">
        <v>57</v>
      </c>
      <c r="D13" s="15">
        <v>16</v>
      </c>
      <c r="E13" s="15">
        <v>15</v>
      </c>
      <c r="F13" s="16">
        <v>1400</v>
      </c>
    </row>
    <row r="14" spans="2:6" ht="13.5">
      <c r="B14" s="21" t="s">
        <v>30</v>
      </c>
      <c r="C14" s="23" t="s">
        <v>59</v>
      </c>
      <c r="D14" s="15"/>
      <c r="E14" s="15"/>
      <c r="F14" s="16">
        <v>1548</v>
      </c>
    </row>
    <row r="15" spans="2:6" ht="13.5">
      <c r="B15" s="21" t="s">
        <v>31</v>
      </c>
      <c r="C15" s="23" t="s">
        <v>61</v>
      </c>
      <c r="D15" s="15"/>
      <c r="E15" s="15"/>
      <c r="F15" s="16">
        <v>2030</v>
      </c>
    </row>
    <row r="16" spans="2:6" ht="13.5">
      <c r="B16" s="21" t="s">
        <v>32</v>
      </c>
      <c r="C16" s="26" t="s">
        <v>63</v>
      </c>
      <c r="D16" s="15"/>
      <c r="E16" s="15"/>
      <c r="F16" s="16">
        <v>1780</v>
      </c>
    </row>
    <row r="17" spans="2:6" ht="13.5">
      <c r="B17" s="21" t="s">
        <v>33</v>
      </c>
      <c r="C17" s="23" t="s">
        <v>51</v>
      </c>
      <c r="D17" s="15"/>
      <c r="E17" s="15"/>
      <c r="F17" s="16">
        <v>1499</v>
      </c>
    </row>
    <row r="18" spans="2:6" ht="13.5">
      <c r="B18" s="21" t="s">
        <v>34</v>
      </c>
      <c r="C18" s="23" t="s">
        <v>53</v>
      </c>
      <c r="D18" s="15"/>
      <c r="E18" s="15">
        <v>12</v>
      </c>
      <c r="F18" s="16">
        <v>1728</v>
      </c>
    </row>
    <row r="19" spans="2:6" ht="13.5">
      <c r="B19" s="21" t="s">
        <v>35</v>
      </c>
      <c r="C19" s="23" t="s">
        <v>55</v>
      </c>
      <c r="D19" s="15"/>
      <c r="E19" s="15"/>
      <c r="F19" s="16">
        <v>1935</v>
      </c>
    </row>
    <row r="20" spans="2:6" ht="13.5">
      <c r="B20" s="21" t="s">
        <v>36</v>
      </c>
      <c r="C20" s="23" t="s">
        <v>57</v>
      </c>
      <c r="D20" s="15">
        <v>15</v>
      </c>
      <c r="E20" s="15">
        <v>14</v>
      </c>
      <c r="F20" s="16">
        <v>2047</v>
      </c>
    </row>
    <row r="21" spans="2:6" ht="13.5">
      <c r="B21" s="21" t="s">
        <v>37</v>
      </c>
      <c r="C21" s="23" t="s">
        <v>59</v>
      </c>
      <c r="D21" s="15"/>
      <c r="E21" s="15"/>
      <c r="F21" s="16">
        <v>2140</v>
      </c>
    </row>
    <row r="22" spans="2:6" ht="13.5">
      <c r="B22" s="21" t="s">
        <v>38</v>
      </c>
      <c r="C22" s="23" t="s">
        <v>61</v>
      </c>
      <c r="D22" s="15"/>
      <c r="E22" s="15"/>
      <c r="F22" s="16">
        <v>2388</v>
      </c>
    </row>
    <row r="23" spans="2:6" ht="13.5">
      <c r="B23" s="21" t="s">
        <v>39</v>
      </c>
      <c r="C23" s="26" t="s">
        <v>63</v>
      </c>
      <c r="D23" s="15"/>
      <c r="E23" s="15"/>
      <c r="F23" s="16">
        <v>2250</v>
      </c>
    </row>
    <row r="24" spans="2:6" ht="13.5">
      <c r="B24" s="21" t="s">
        <v>40</v>
      </c>
      <c r="C24" s="23" t="s">
        <v>51</v>
      </c>
      <c r="D24" s="15"/>
      <c r="E24" s="15"/>
      <c r="F24" s="16">
        <v>2198</v>
      </c>
    </row>
    <row r="25" spans="2:6" ht="13.5">
      <c r="B25" s="21" t="s">
        <v>41</v>
      </c>
      <c r="C25" s="23" t="s">
        <v>53</v>
      </c>
      <c r="D25" s="15"/>
      <c r="E25" s="15">
        <v>13</v>
      </c>
      <c r="F25" s="16">
        <v>2297</v>
      </c>
    </row>
    <row r="26" spans="2:6" ht="13.5">
      <c r="B26" s="21" t="s">
        <v>42</v>
      </c>
      <c r="C26" s="23" t="s">
        <v>55</v>
      </c>
      <c r="D26" s="15"/>
      <c r="E26" s="15"/>
      <c r="F26" s="16">
        <v>2301</v>
      </c>
    </row>
    <row r="27" spans="2:6" ht="13.5">
      <c r="B27" s="21" t="s">
        <v>43</v>
      </c>
      <c r="C27" s="23" t="s">
        <v>57</v>
      </c>
      <c r="D27" s="15">
        <v>18</v>
      </c>
      <c r="E27" s="15">
        <v>16</v>
      </c>
      <c r="F27" s="16">
        <v>2161</v>
      </c>
    </row>
    <row r="28" spans="2:6" ht="13.5">
      <c r="B28" s="21" t="s">
        <v>44</v>
      </c>
      <c r="C28" s="23" t="s">
        <v>59</v>
      </c>
      <c r="D28" s="15"/>
      <c r="E28" s="15"/>
      <c r="F28" s="16">
        <v>1714</v>
      </c>
    </row>
    <row r="29" spans="2:6" ht="13.5">
      <c r="B29" s="21" t="s">
        <v>45</v>
      </c>
      <c r="C29" s="23" t="s">
        <v>61</v>
      </c>
      <c r="D29" s="15"/>
      <c r="E29" s="15"/>
      <c r="F29" s="16">
        <v>2286</v>
      </c>
    </row>
    <row r="30" spans="2:6" ht="13.5">
      <c r="B30" s="21" t="s">
        <v>46</v>
      </c>
      <c r="C30" s="26" t="s">
        <v>63</v>
      </c>
      <c r="D30" s="15"/>
      <c r="E30" s="15"/>
      <c r="F30" s="16">
        <v>2139</v>
      </c>
    </row>
    <row r="31" spans="2:6" ht="13.5">
      <c r="B31" s="21" t="s">
        <v>47</v>
      </c>
      <c r="C31" s="23" t="s">
        <v>51</v>
      </c>
      <c r="D31" s="15"/>
      <c r="E31" s="15"/>
      <c r="F31" s="16">
        <v>2075</v>
      </c>
    </row>
    <row r="32" spans="2:6" ht="13.5">
      <c r="B32" s="21" t="s">
        <v>48</v>
      </c>
      <c r="C32" s="23" t="s">
        <v>53</v>
      </c>
      <c r="D32" s="15"/>
      <c r="E32" s="15"/>
      <c r="F32" s="16">
        <v>2301</v>
      </c>
    </row>
    <row r="33" spans="2:6" ht="13.5">
      <c r="B33" s="22" t="s">
        <v>49</v>
      </c>
      <c r="C33" s="27" t="s">
        <v>55</v>
      </c>
      <c r="D33" s="17"/>
      <c r="E33" s="17"/>
      <c r="F33" s="18">
        <v>2301</v>
      </c>
    </row>
    <row r="35" spans="5:6" ht="13.5">
      <c r="E35" s="29" t="s">
        <v>66</v>
      </c>
      <c r="F35" s="12">
        <f>MAX(F3:F33)</f>
        <v>3161</v>
      </c>
    </row>
    <row r="36" spans="5:6" ht="13.5">
      <c r="E36" s="30" t="s">
        <v>67</v>
      </c>
      <c r="F36" s="12">
        <f>MIN(F3:F33)</f>
        <v>1319</v>
      </c>
    </row>
    <row r="37" spans="5:6" ht="13.5">
      <c r="E37" s="30" t="s">
        <v>68</v>
      </c>
      <c r="F37" s="12">
        <f>F35-F36</f>
        <v>1842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8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58</v>
      </c>
      <c r="D3" s="15">
        <v>16</v>
      </c>
      <c r="E3" s="15">
        <v>14</v>
      </c>
      <c r="F3" s="16">
        <v>2194</v>
      </c>
    </row>
    <row r="4" spans="2:6" ht="13.5">
      <c r="B4" s="21" t="s">
        <v>20</v>
      </c>
      <c r="C4" s="23" t="s">
        <v>60</v>
      </c>
      <c r="D4" s="15"/>
      <c r="E4" s="15"/>
      <c r="F4" s="16">
        <v>2138</v>
      </c>
    </row>
    <row r="5" spans="2:6" ht="13.5">
      <c r="B5" s="21" t="s">
        <v>21</v>
      </c>
      <c r="C5" s="23" t="s">
        <v>62</v>
      </c>
      <c r="D5" s="15"/>
      <c r="E5" s="15"/>
      <c r="F5" s="16">
        <v>2418</v>
      </c>
    </row>
    <row r="6" spans="2:6" ht="13.5">
      <c r="B6" s="21" t="s">
        <v>22</v>
      </c>
      <c r="C6" s="26" t="s">
        <v>18</v>
      </c>
      <c r="D6" s="15"/>
      <c r="E6" s="15"/>
      <c r="F6" s="16">
        <v>2254</v>
      </c>
    </row>
    <row r="7" spans="2:6" ht="13.5">
      <c r="B7" s="21" t="s">
        <v>23</v>
      </c>
      <c r="C7" s="23" t="s">
        <v>51</v>
      </c>
      <c r="D7" s="15"/>
      <c r="E7" s="15"/>
      <c r="F7" s="16">
        <v>2111</v>
      </c>
    </row>
    <row r="8" spans="2:6" ht="13.5">
      <c r="B8" s="21" t="s">
        <v>24</v>
      </c>
      <c r="C8" s="23" t="s">
        <v>53</v>
      </c>
      <c r="D8" s="15"/>
      <c r="E8" s="15">
        <v>12</v>
      </c>
      <c r="F8" s="16">
        <v>2347</v>
      </c>
    </row>
    <row r="9" spans="2:6" ht="13.5">
      <c r="B9" s="21" t="s">
        <v>25</v>
      </c>
      <c r="C9" s="23" t="s">
        <v>55</v>
      </c>
      <c r="D9" s="15"/>
      <c r="E9" s="15"/>
      <c r="F9" s="16">
        <v>2531</v>
      </c>
    </row>
    <row r="10" spans="2:6" ht="13.5">
      <c r="B10" s="21" t="s">
        <v>26</v>
      </c>
      <c r="C10" s="23" t="s">
        <v>57</v>
      </c>
      <c r="D10" s="15"/>
      <c r="E10" s="15">
        <v>13</v>
      </c>
      <c r="F10" s="16">
        <v>2433</v>
      </c>
    </row>
    <row r="11" spans="2:6" ht="13.5">
      <c r="B11" s="21" t="s">
        <v>27</v>
      </c>
      <c r="C11" s="23" t="s">
        <v>59</v>
      </c>
      <c r="D11" s="15">
        <v>12</v>
      </c>
      <c r="E11" s="15">
        <v>14</v>
      </c>
      <c r="F11" s="16">
        <v>2235</v>
      </c>
    </row>
    <row r="12" spans="2:6" ht="13.5">
      <c r="B12" s="21" t="s">
        <v>28</v>
      </c>
      <c r="C12" s="23" t="s">
        <v>61</v>
      </c>
      <c r="D12" s="15"/>
      <c r="E12" s="15"/>
      <c r="F12" s="16">
        <v>3445</v>
      </c>
    </row>
    <row r="13" spans="2:6" ht="13.5">
      <c r="B13" s="21" t="s">
        <v>29</v>
      </c>
      <c r="C13" s="26" t="s">
        <v>63</v>
      </c>
      <c r="D13" s="15"/>
      <c r="E13" s="15"/>
      <c r="F13" s="16">
        <v>3772</v>
      </c>
    </row>
    <row r="14" spans="2:6" ht="13.5">
      <c r="B14" s="21" t="s">
        <v>30</v>
      </c>
      <c r="C14" s="23" t="s">
        <v>51</v>
      </c>
      <c r="D14" s="15"/>
      <c r="E14" s="15"/>
      <c r="F14" s="16">
        <v>2729</v>
      </c>
    </row>
    <row r="15" spans="2:6" ht="13.5">
      <c r="B15" s="21" t="s">
        <v>31</v>
      </c>
      <c r="C15" s="23" t="s">
        <v>53</v>
      </c>
      <c r="D15" s="15"/>
      <c r="E15" s="15"/>
      <c r="F15" s="16">
        <v>2034</v>
      </c>
    </row>
    <row r="16" spans="2:6" ht="13.5">
      <c r="B16" s="21" t="s">
        <v>32</v>
      </c>
      <c r="C16" s="23" t="s">
        <v>55</v>
      </c>
      <c r="D16" s="15"/>
      <c r="E16" s="15"/>
      <c r="F16" s="16">
        <v>2150</v>
      </c>
    </row>
    <row r="17" spans="2:6" ht="13.5">
      <c r="B17" s="21" t="s">
        <v>33</v>
      </c>
      <c r="C17" s="23" t="s">
        <v>57</v>
      </c>
      <c r="D17" s="15">
        <v>10</v>
      </c>
      <c r="E17" s="15">
        <v>11</v>
      </c>
      <c r="F17" s="16">
        <v>2200</v>
      </c>
    </row>
    <row r="18" spans="2:6" ht="13.5">
      <c r="B18" s="21" t="s">
        <v>34</v>
      </c>
      <c r="C18" s="23" t="s">
        <v>59</v>
      </c>
      <c r="D18" s="15"/>
      <c r="E18" s="15"/>
      <c r="F18" s="16">
        <v>2100</v>
      </c>
    </row>
    <row r="19" spans="2:6" ht="13.5">
      <c r="B19" s="21" t="s">
        <v>35</v>
      </c>
      <c r="C19" s="23" t="s">
        <v>61</v>
      </c>
      <c r="D19" s="15"/>
      <c r="E19" s="15"/>
      <c r="F19" s="16">
        <v>2349</v>
      </c>
    </row>
    <row r="20" spans="2:6" ht="13.5">
      <c r="B20" s="21" t="s">
        <v>36</v>
      </c>
      <c r="C20" s="26" t="s">
        <v>63</v>
      </c>
      <c r="D20" s="15"/>
      <c r="E20" s="15"/>
      <c r="F20" s="16">
        <v>2338</v>
      </c>
    </row>
    <row r="21" spans="2:6" ht="13.5">
      <c r="B21" s="21" t="s">
        <v>37</v>
      </c>
      <c r="C21" s="23" t="s">
        <v>51</v>
      </c>
      <c r="D21" s="15"/>
      <c r="E21" s="15"/>
      <c r="F21" s="16">
        <v>2068</v>
      </c>
    </row>
    <row r="22" spans="2:6" ht="13.5">
      <c r="B22" s="21" t="s">
        <v>38</v>
      </c>
      <c r="C22" s="23" t="s">
        <v>53</v>
      </c>
      <c r="D22" s="15"/>
      <c r="E22" s="15"/>
      <c r="F22" s="16">
        <v>2073</v>
      </c>
    </row>
    <row r="23" spans="2:6" ht="13.5">
      <c r="B23" s="21" t="s">
        <v>39</v>
      </c>
      <c r="C23" s="23" t="s">
        <v>55</v>
      </c>
      <c r="D23" s="15"/>
      <c r="E23" s="15">
        <v>11</v>
      </c>
      <c r="F23" s="16">
        <v>2179</v>
      </c>
    </row>
    <row r="24" spans="2:6" ht="13.5">
      <c r="B24" s="21" t="s">
        <v>40</v>
      </c>
      <c r="C24" s="23" t="s">
        <v>57</v>
      </c>
      <c r="D24" s="15">
        <v>10</v>
      </c>
      <c r="E24" s="15">
        <v>10</v>
      </c>
      <c r="F24" s="16">
        <v>2264</v>
      </c>
    </row>
    <row r="25" spans="2:6" ht="13.5">
      <c r="B25" s="21" t="s">
        <v>41</v>
      </c>
      <c r="C25" s="23" t="s">
        <v>59</v>
      </c>
      <c r="D25" s="15"/>
      <c r="E25" s="15"/>
      <c r="F25" s="16">
        <v>2052</v>
      </c>
    </row>
    <row r="26" spans="2:6" ht="13.5">
      <c r="B26" s="21" t="s">
        <v>42</v>
      </c>
      <c r="C26" s="23" t="s">
        <v>61</v>
      </c>
      <c r="D26" s="15"/>
      <c r="E26" s="15"/>
      <c r="F26" s="16">
        <v>3174</v>
      </c>
    </row>
    <row r="27" spans="2:6" ht="13.5">
      <c r="B27" s="21" t="s">
        <v>43</v>
      </c>
      <c r="C27" s="26" t="s">
        <v>63</v>
      </c>
      <c r="D27" s="15"/>
      <c r="E27" s="15"/>
      <c r="F27" s="16">
        <v>2709</v>
      </c>
    </row>
    <row r="28" spans="2:6" ht="13.5">
      <c r="B28" s="21" t="s">
        <v>44</v>
      </c>
      <c r="C28" s="23" t="s">
        <v>51</v>
      </c>
      <c r="D28" s="15"/>
      <c r="E28" s="15"/>
      <c r="F28" s="16">
        <v>1899</v>
      </c>
    </row>
    <row r="29" spans="2:6" ht="13.5">
      <c r="B29" s="21" t="s">
        <v>45</v>
      </c>
      <c r="C29" s="23" t="s">
        <v>53</v>
      </c>
      <c r="D29" s="15"/>
      <c r="E29" s="15">
        <v>13</v>
      </c>
      <c r="F29" s="16">
        <v>1890</v>
      </c>
    </row>
    <row r="30" spans="2:6" ht="13.5">
      <c r="B30" s="21" t="s">
        <v>46</v>
      </c>
      <c r="C30" s="23" t="s">
        <v>55</v>
      </c>
      <c r="D30" s="15"/>
      <c r="E30" s="15"/>
      <c r="F30" s="16">
        <v>1855</v>
      </c>
    </row>
    <row r="31" spans="2:6" ht="13.5">
      <c r="B31" s="21"/>
      <c r="C31" s="23"/>
      <c r="D31" s="15"/>
      <c r="E31" s="15"/>
      <c r="F31" s="16"/>
    </row>
    <row r="32" spans="2:6" ht="13.5">
      <c r="B32" s="21"/>
      <c r="C32" s="23"/>
      <c r="D32" s="15"/>
      <c r="E32" s="15"/>
      <c r="F32" s="16"/>
    </row>
    <row r="33" spans="2:6" ht="13.5">
      <c r="B33" s="22"/>
      <c r="C33" s="27"/>
      <c r="D33" s="17"/>
      <c r="E33" s="17"/>
      <c r="F33" s="18"/>
    </row>
    <row r="35" spans="5:6" ht="13.5">
      <c r="E35" s="29" t="s">
        <v>66</v>
      </c>
      <c r="F35" s="12">
        <f>MAX(F3:F33)</f>
        <v>3772</v>
      </c>
    </row>
    <row r="36" spans="5:6" ht="13.5">
      <c r="E36" s="30" t="s">
        <v>67</v>
      </c>
      <c r="F36" s="12">
        <f>MIN(F3:F33)</f>
        <v>1855</v>
      </c>
    </row>
    <row r="37" spans="5:6" ht="13.5">
      <c r="E37" s="30" t="s">
        <v>68</v>
      </c>
      <c r="F37" s="12">
        <f>F35-F36</f>
        <v>1917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4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58</v>
      </c>
      <c r="D3" s="15"/>
      <c r="E3" s="15">
        <v>15</v>
      </c>
      <c r="F3" s="16">
        <v>1948</v>
      </c>
    </row>
    <row r="4" spans="2:6" ht="13.5">
      <c r="B4" s="21" t="s">
        <v>20</v>
      </c>
      <c r="C4" s="23" t="s">
        <v>60</v>
      </c>
      <c r="D4" s="15"/>
      <c r="E4" s="15"/>
      <c r="F4" s="16">
        <v>1868</v>
      </c>
    </row>
    <row r="5" spans="2:6" ht="13.5">
      <c r="B5" s="21" t="s">
        <v>21</v>
      </c>
      <c r="C5" s="23" t="s">
        <v>62</v>
      </c>
      <c r="D5" s="15"/>
      <c r="E5" s="15"/>
      <c r="F5" s="16">
        <v>2904</v>
      </c>
    </row>
    <row r="6" spans="2:6" ht="13.5">
      <c r="B6" s="21" t="s">
        <v>22</v>
      </c>
      <c r="C6" s="26" t="s">
        <v>18</v>
      </c>
      <c r="D6" s="15"/>
      <c r="E6" s="15"/>
      <c r="F6" s="16">
        <v>2327</v>
      </c>
    </row>
    <row r="7" spans="2:6" ht="13.5">
      <c r="B7" s="21" t="s">
        <v>23</v>
      </c>
      <c r="C7" s="23" t="s">
        <v>51</v>
      </c>
      <c r="D7" s="15"/>
      <c r="E7" s="15"/>
      <c r="F7" s="16">
        <v>1736</v>
      </c>
    </row>
    <row r="8" spans="2:6" ht="13.5">
      <c r="B8" s="21" t="s">
        <v>24</v>
      </c>
      <c r="C8" s="23" t="s">
        <v>53</v>
      </c>
      <c r="D8" s="15"/>
      <c r="E8" s="15">
        <v>11</v>
      </c>
      <c r="F8" s="16">
        <v>1775</v>
      </c>
    </row>
    <row r="9" spans="2:6" ht="13.5">
      <c r="B9" s="21" t="s">
        <v>25</v>
      </c>
      <c r="C9" s="23" t="s">
        <v>55</v>
      </c>
      <c r="D9" s="15"/>
      <c r="E9" s="15"/>
      <c r="F9" s="16">
        <v>1758</v>
      </c>
    </row>
    <row r="10" spans="2:6" ht="13.5">
      <c r="B10" s="21" t="s">
        <v>26</v>
      </c>
      <c r="C10" s="23" t="s">
        <v>57</v>
      </c>
      <c r="D10" s="15">
        <v>7</v>
      </c>
      <c r="E10" s="15">
        <v>12</v>
      </c>
      <c r="F10" s="16">
        <v>1789</v>
      </c>
    </row>
    <row r="11" spans="2:6" ht="13.5">
      <c r="B11" s="21" t="s">
        <v>27</v>
      </c>
      <c r="C11" s="23" t="s">
        <v>59</v>
      </c>
      <c r="D11" s="15"/>
      <c r="E11" s="15"/>
      <c r="F11" s="16">
        <v>1881</v>
      </c>
    </row>
    <row r="12" spans="2:6" ht="13.5">
      <c r="B12" s="21" t="s">
        <v>28</v>
      </c>
      <c r="C12" s="23" t="s">
        <v>61</v>
      </c>
      <c r="D12" s="15"/>
      <c r="E12" s="15"/>
      <c r="F12" s="16">
        <v>2750</v>
      </c>
    </row>
    <row r="13" spans="2:6" ht="13.5">
      <c r="B13" s="21" t="s">
        <v>29</v>
      </c>
      <c r="C13" s="26" t="s">
        <v>63</v>
      </c>
      <c r="D13" s="15"/>
      <c r="E13" s="15"/>
      <c r="F13" s="16">
        <v>2239</v>
      </c>
    </row>
    <row r="14" spans="2:6" ht="13.5">
      <c r="B14" s="21" t="s">
        <v>30</v>
      </c>
      <c r="C14" s="23" t="s">
        <v>51</v>
      </c>
      <c r="D14" s="15"/>
      <c r="E14" s="15"/>
      <c r="F14" s="16">
        <v>1542</v>
      </c>
    </row>
    <row r="15" spans="2:6" ht="13.5">
      <c r="B15" s="21" t="s">
        <v>31</v>
      </c>
      <c r="C15" s="23" t="s">
        <v>53</v>
      </c>
      <c r="D15" s="15"/>
      <c r="E15" s="15">
        <v>14</v>
      </c>
      <c r="F15" s="16">
        <v>1571</v>
      </c>
    </row>
    <row r="16" spans="2:6" ht="13.5">
      <c r="B16" s="21" t="s">
        <v>32</v>
      </c>
      <c r="C16" s="23" t="s">
        <v>55</v>
      </c>
      <c r="D16" s="15"/>
      <c r="E16" s="15"/>
      <c r="F16" s="16">
        <v>1622</v>
      </c>
    </row>
    <row r="17" spans="2:6" ht="13.5">
      <c r="B17" s="21" t="s">
        <v>33</v>
      </c>
      <c r="C17" s="23" t="s">
        <v>57</v>
      </c>
      <c r="D17" s="15">
        <v>11</v>
      </c>
      <c r="E17" s="15">
        <v>13</v>
      </c>
      <c r="F17" s="16">
        <v>1853</v>
      </c>
    </row>
    <row r="18" spans="2:6" ht="13.5">
      <c r="B18" s="21" t="s">
        <v>34</v>
      </c>
      <c r="C18" s="23" t="s">
        <v>59</v>
      </c>
      <c r="D18" s="15"/>
      <c r="E18" s="15"/>
      <c r="F18" s="16">
        <v>1716</v>
      </c>
    </row>
    <row r="19" spans="2:6" ht="13.5">
      <c r="B19" s="21" t="s">
        <v>35</v>
      </c>
      <c r="C19" s="23" t="s">
        <v>61</v>
      </c>
      <c r="D19" s="15"/>
      <c r="E19" s="15"/>
      <c r="F19" s="16">
        <v>2176</v>
      </c>
    </row>
    <row r="20" spans="2:6" ht="13.5">
      <c r="B20" s="21" t="s">
        <v>36</v>
      </c>
      <c r="C20" s="26" t="s">
        <v>63</v>
      </c>
      <c r="D20" s="15"/>
      <c r="E20" s="15"/>
      <c r="F20" s="16">
        <v>2366</v>
      </c>
    </row>
    <row r="21" spans="2:6" ht="13.5">
      <c r="B21" s="21" t="s">
        <v>37</v>
      </c>
      <c r="C21" s="23" t="s">
        <v>51</v>
      </c>
      <c r="D21" s="15"/>
      <c r="E21" s="15"/>
      <c r="F21" s="16">
        <v>2006</v>
      </c>
    </row>
    <row r="22" spans="2:6" ht="13.5">
      <c r="B22" s="21" t="s">
        <v>38</v>
      </c>
      <c r="C22" s="23" t="s">
        <v>53</v>
      </c>
      <c r="D22" s="15"/>
      <c r="E22" s="15"/>
      <c r="F22" s="16">
        <v>1975</v>
      </c>
    </row>
    <row r="23" spans="2:6" ht="13.5">
      <c r="B23" s="21" t="s">
        <v>39</v>
      </c>
      <c r="C23" s="23" t="s">
        <v>55</v>
      </c>
      <c r="D23" s="15"/>
      <c r="E23" s="15"/>
      <c r="F23" s="16">
        <v>1958</v>
      </c>
    </row>
    <row r="24" spans="2:6" ht="13.5">
      <c r="B24" s="21" t="s">
        <v>40</v>
      </c>
      <c r="C24" s="23" t="s">
        <v>57</v>
      </c>
      <c r="D24" s="15">
        <v>8</v>
      </c>
      <c r="E24" s="15">
        <v>12</v>
      </c>
      <c r="F24" s="16">
        <v>2103</v>
      </c>
    </row>
    <row r="25" spans="2:6" ht="13.5">
      <c r="B25" s="21" t="s">
        <v>41</v>
      </c>
      <c r="C25" s="23" t="s">
        <v>59</v>
      </c>
      <c r="D25" s="15"/>
      <c r="E25" s="15"/>
      <c r="F25" s="16">
        <v>2414</v>
      </c>
    </row>
    <row r="26" spans="2:6" ht="13.5">
      <c r="B26" s="21" t="s">
        <v>42</v>
      </c>
      <c r="C26" s="23" t="s">
        <v>61</v>
      </c>
      <c r="D26" s="15"/>
      <c r="E26" s="15"/>
      <c r="F26" s="16">
        <v>2941</v>
      </c>
    </row>
    <row r="27" spans="2:6" ht="13.5">
      <c r="B27" s="21" t="s">
        <v>43</v>
      </c>
      <c r="C27" s="26" t="s">
        <v>63</v>
      </c>
      <c r="D27" s="15"/>
      <c r="E27" s="15"/>
      <c r="F27" s="16">
        <v>2839</v>
      </c>
    </row>
    <row r="28" spans="2:6" ht="13.5">
      <c r="B28" s="21" t="s">
        <v>44</v>
      </c>
      <c r="C28" s="23" t="s">
        <v>51</v>
      </c>
      <c r="D28" s="15"/>
      <c r="E28" s="15"/>
      <c r="F28" s="16">
        <v>3252</v>
      </c>
    </row>
    <row r="29" spans="2:6" ht="13.5">
      <c r="B29" s="21" t="s">
        <v>45</v>
      </c>
      <c r="C29" s="23" t="s">
        <v>53</v>
      </c>
      <c r="D29" s="15"/>
      <c r="E29" s="15">
        <v>10</v>
      </c>
      <c r="F29" s="16">
        <v>3261</v>
      </c>
    </row>
    <row r="30" spans="2:6" ht="13.5">
      <c r="B30" s="21" t="s">
        <v>46</v>
      </c>
      <c r="C30" s="23" t="s">
        <v>55</v>
      </c>
      <c r="D30" s="15"/>
      <c r="E30" s="15"/>
      <c r="F30" s="16">
        <v>3083</v>
      </c>
    </row>
    <row r="31" spans="2:6" ht="13.5">
      <c r="B31" s="21" t="s">
        <v>47</v>
      </c>
      <c r="C31" s="23" t="s">
        <v>57</v>
      </c>
      <c r="D31" s="15">
        <v>5</v>
      </c>
      <c r="E31" s="15">
        <v>6</v>
      </c>
      <c r="F31" s="16">
        <v>3237</v>
      </c>
    </row>
    <row r="32" spans="2:6" ht="13.5">
      <c r="B32" s="21" t="s">
        <v>48</v>
      </c>
      <c r="C32" s="23" t="s">
        <v>59</v>
      </c>
      <c r="D32" s="15"/>
      <c r="E32" s="15"/>
      <c r="F32" s="16">
        <v>3065</v>
      </c>
    </row>
    <row r="33" spans="2:6" ht="13.5">
      <c r="B33" s="22" t="s">
        <v>49</v>
      </c>
      <c r="C33" s="27" t="s">
        <v>61</v>
      </c>
      <c r="D33" s="17"/>
      <c r="E33" s="17"/>
      <c r="F33" s="18">
        <v>2822</v>
      </c>
    </row>
    <row r="35" spans="5:6" ht="13.5">
      <c r="E35" s="29" t="s">
        <v>66</v>
      </c>
      <c r="F35" s="12">
        <f>MAX(F3:F33)</f>
        <v>3261</v>
      </c>
    </row>
    <row r="36" spans="5:6" ht="13.5">
      <c r="E36" s="30" t="s">
        <v>67</v>
      </c>
      <c r="F36" s="12">
        <f>MIN(F3:F33)</f>
        <v>1542</v>
      </c>
    </row>
    <row r="37" spans="5:6" ht="13.5">
      <c r="E37" s="30" t="s">
        <v>68</v>
      </c>
      <c r="F37" s="12">
        <f>F35-F36</f>
        <v>1719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4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62</v>
      </c>
      <c r="D3" s="15"/>
      <c r="E3" s="15"/>
      <c r="F3" s="16">
        <v>1582</v>
      </c>
    </row>
    <row r="4" spans="2:6" ht="13.5">
      <c r="B4" s="21" t="s">
        <v>20</v>
      </c>
      <c r="C4" s="26" t="s">
        <v>18</v>
      </c>
      <c r="D4" s="15"/>
      <c r="E4" s="15"/>
      <c r="F4" s="16">
        <v>1458</v>
      </c>
    </row>
    <row r="5" spans="2:6" ht="13.5">
      <c r="B5" s="21" t="s">
        <v>21</v>
      </c>
      <c r="C5" s="23" t="s">
        <v>51</v>
      </c>
      <c r="D5" s="15"/>
      <c r="E5" s="15"/>
      <c r="F5" s="16">
        <v>1391</v>
      </c>
    </row>
    <row r="6" spans="2:6" ht="13.5">
      <c r="B6" s="21" t="s">
        <v>22</v>
      </c>
      <c r="C6" s="23" t="s">
        <v>53</v>
      </c>
      <c r="D6" s="15"/>
      <c r="E6" s="15">
        <v>12</v>
      </c>
      <c r="F6" s="16">
        <v>1178</v>
      </c>
    </row>
    <row r="7" spans="2:6" ht="13.5">
      <c r="B7" s="21" t="s">
        <v>23</v>
      </c>
      <c r="C7" s="23" t="s">
        <v>55</v>
      </c>
      <c r="D7" s="15"/>
      <c r="E7" s="15"/>
      <c r="F7" s="16">
        <v>2053</v>
      </c>
    </row>
    <row r="8" spans="2:6" ht="13.5">
      <c r="B8" s="21" t="s">
        <v>24</v>
      </c>
      <c r="C8" s="23" t="s">
        <v>57</v>
      </c>
      <c r="D8" s="15">
        <v>14</v>
      </c>
      <c r="E8" s="15">
        <v>12</v>
      </c>
      <c r="F8" s="16">
        <v>2012</v>
      </c>
    </row>
    <row r="9" spans="2:6" ht="13.5">
      <c r="B9" s="21" t="s">
        <v>25</v>
      </c>
      <c r="C9" s="23" t="s">
        <v>59</v>
      </c>
      <c r="D9" s="15"/>
      <c r="E9" s="15"/>
      <c r="F9" s="16">
        <v>1855</v>
      </c>
    </row>
    <row r="10" spans="2:6" ht="13.5">
      <c r="B10" s="21" t="s">
        <v>26</v>
      </c>
      <c r="C10" s="23" t="s">
        <v>61</v>
      </c>
      <c r="D10" s="15"/>
      <c r="E10" s="15"/>
      <c r="F10" s="16">
        <v>1909</v>
      </c>
    </row>
    <row r="11" spans="2:6" ht="13.5">
      <c r="B11" s="21" t="s">
        <v>27</v>
      </c>
      <c r="C11" s="26" t="s">
        <v>63</v>
      </c>
      <c r="D11" s="15"/>
      <c r="E11" s="15"/>
      <c r="F11" s="16">
        <v>2000</v>
      </c>
    </row>
    <row r="12" spans="2:6" ht="13.5">
      <c r="B12" s="21" t="s">
        <v>28</v>
      </c>
      <c r="C12" s="23" t="s">
        <v>51</v>
      </c>
      <c r="D12" s="15"/>
      <c r="E12" s="15"/>
      <c r="F12" s="16">
        <v>2838</v>
      </c>
    </row>
    <row r="13" spans="2:6" ht="13.5">
      <c r="B13" s="21" t="s">
        <v>29</v>
      </c>
      <c r="C13" s="23" t="s">
        <v>53</v>
      </c>
      <c r="D13" s="15">
        <v>17</v>
      </c>
      <c r="E13" s="15">
        <v>14</v>
      </c>
      <c r="F13" s="16">
        <v>3266</v>
      </c>
    </row>
    <row r="14" spans="2:6" ht="13.5">
      <c r="B14" s="21" t="s">
        <v>30</v>
      </c>
      <c r="C14" s="23" t="s">
        <v>55</v>
      </c>
      <c r="D14" s="15"/>
      <c r="E14" s="15"/>
      <c r="F14" s="16">
        <v>2617</v>
      </c>
    </row>
    <row r="15" spans="2:6" ht="13.5">
      <c r="B15" s="21" t="s">
        <v>31</v>
      </c>
      <c r="C15" s="23" t="s">
        <v>57</v>
      </c>
      <c r="D15" s="15"/>
      <c r="E15" s="15"/>
      <c r="F15" s="16">
        <v>2498</v>
      </c>
    </row>
    <row r="16" spans="2:6" ht="13.5">
      <c r="B16" s="21" t="s">
        <v>32</v>
      </c>
      <c r="C16" s="23" t="s">
        <v>59</v>
      </c>
      <c r="D16" s="15"/>
      <c r="E16" s="15"/>
      <c r="F16" s="16">
        <v>2339</v>
      </c>
    </row>
    <row r="17" spans="2:6" ht="13.5">
      <c r="B17" s="21" t="s">
        <v>33</v>
      </c>
      <c r="C17" s="23" t="s">
        <v>61</v>
      </c>
      <c r="D17" s="15"/>
      <c r="E17" s="15"/>
      <c r="F17" s="16">
        <v>2340</v>
      </c>
    </row>
    <row r="18" spans="2:6" ht="13.5">
      <c r="B18" s="21" t="s">
        <v>34</v>
      </c>
      <c r="C18" s="26" t="s">
        <v>63</v>
      </c>
      <c r="D18" s="15"/>
      <c r="E18" s="15"/>
      <c r="F18" s="16">
        <v>2046</v>
      </c>
    </row>
    <row r="19" spans="2:6" ht="13.5">
      <c r="B19" s="21" t="s">
        <v>35</v>
      </c>
      <c r="C19" s="23" t="s">
        <v>51</v>
      </c>
      <c r="D19" s="15"/>
      <c r="E19" s="15">
        <v>9</v>
      </c>
      <c r="F19" s="16">
        <v>1655</v>
      </c>
    </row>
    <row r="20" spans="2:6" ht="13.5">
      <c r="B20" s="21" t="s">
        <v>36</v>
      </c>
      <c r="C20" s="23" t="s">
        <v>53</v>
      </c>
      <c r="D20" s="15">
        <v>11</v>
      </c>
      <c r="E20" s="15">
        <v>10</v>
      </c>
      <c r="F20" s="16">
        <v>1594</v>
      </c>
    </row>
    <row r="21" spans="2:6" ht="13.5">
      <c r="B21" s="21" t="s">
        <v>37</v>
      </c>
      <c r="C21" s="23" t="s">
        <v>55</v>
      </c>
      <c r="D21" s="15"/>
      <c r="E21" s="15"/>
      <c r="F21" s="16">
        <v>1483</v>
      </c>
    </row>
    <row r="22" spans="2:6" ht="13.5">
      <c r="B22" s="21" t="s">
        <v>38</v>
      </c>
      <c r="C22" s="23" t="s">
        <v>57</v>
      </c>
      <c r="D22" s="15"/>
      <c r="E22" s="15"/>
      <c r="F22" s="16">
        <v>1701</v>
      </c>
    </row>
    <row r="23" spans="2:6" ht="13.5">
      <c r="B23" s="21" t="s">
        <v>39</v>
      </c>
      <c r="C23" s="23" t="s">
        <v>59</v>
      </c>
      <c r="D23" s="15"/>
      <c r="E23" s="15"/>
      <c r="F23" s="16">
        <v>1582</v>
      </c>
    </row>
    <row r="24" spans="2:6" ht="13.5">
      <c r="B24" s="21" t="s">
        <v>40</v>
      </c>
      <c r="C24" s="23" t="s">
        <v>61</v>
      </c>
      <c r="D24" s="15"/>
      <c r="E24" s="15"/>
      <c r="F24" s="16">
        <v>2009</v>
      </c>
    </row>
    <row r="25" spans="2:6" ht="13.5">
      <c r="B25" s="21" t="s">
        <v>41</v>
      </c>
      <c r="C25" s="26" t="s">
        <v>63</v>
      </c>
      <c r="D25" s="15"/>
      <c r="E25" s="15"/>
      <c r="F25" s="16">
        <v>1713</v>
      </c>
    </row>
    <row r="26" spans="2:6" ht="13.5">
      <c r="B26" s="21" t="s">
        <v>42</v>
      </c>
      <c r="C26" s="23" t="s">
        <v>51</v>
      </c>
      <c r="D26" s="15"/>
      <c r="E26" s="15"/>
      <c r="F26" s="16">
        <v>1769</v>
      </c>
    </row>
    <row r="27" spans="2:6" ht="13.5">
      <c r="B27" s="21" t="s">
        <v>43</v>
      </c>
      <c r="C27" s="23" t="s">
        <v>53</v>
      </c>
      <c r="D27" s="15"/>
      <c r="E27" s="15"/>
      <c r="F27" s="16">
        <v>1643</v>
      </c>
    </row>
    <row r="28" spans="2:6" ht="13.5">
      <c r="B28" s="21" t="s">
        <v>44</v>
      </c>
      <c r="C28" s="23" t="s">
        <v>55</v>
      </c>
      <c r="D28" s="15"/>
      <c r="E28" s="15">
        <v>9</v>
      </c>
      <c r="F28" s="16">
        <v>1590</v>
      </c>
    </row>
    <row r="29" spans="2:6" ht="13.5">
      <c r="B29" s="21" t="s">
        <v>45</v>
      </c>
      <c r="C29" s="23" t="s">
        <v>57</v>
      </c>
      <c r="D29" s="15">
        <v>9</v>
      </c>
      <c r="E29" s="15">
        <v>10</v>
      </c>
      <c r="F29" s="16">
        <v>1488</v>
      </c>
    </row>
    <row r="30" spans="2:6" ht="13.5">
      <c r="B30" s="21" t="s">
        <v>46</v>
      </c>
      <c r="C30" s="23" t="s">
        <v>59</v>
      </c>
      <c r="D30" s="15"/>
      <c r="E30" s="15"/>
      <c r="F30" s="16">
        <v>1369</v>
      </c>
    </row>
    <row r="31" spans="2:6" ht="13.5">
      <c r="B31" s="21" t="s">
        <v>47</v>
      </c>
      <c r="C31" s="23" t="s">
        <v>61</v>
      </c>
      <c r="D31" s="15"/>
      <c r="E31" s="15"/>
      <c r="F31" s="16">
        <v>1579</v>
      </c>
    </row>
    <row r="32" spans="2:6" ht="13.5">
      <c r="B32" s="21" t="s">
        <v>48</v>
      </c>
      <c r="C32" s="26" t="s">
        <v>63</v>
      </c>
      <c r="D32" s="15"/>
      <c r="E32" s="15"/>
      <c r="F32" s="16">
        <v>1504</v>
      </c>
    </row>
    <row r="33" spans="2:6" ht="13.5">
      <c r="B33" s="22"/>
      <c r="C33" s="27"/>
      <c r="D33" s="17"/>
      <c r="E33" s="17"/>
      <c r="F33" s="18"/>
    </row>
    <row r="35" spans="5:6" ht="13.5">
      <c r="E35" s="29" t="s">
        <v>66</v>
      </c>
      <c r="F35" s="12">
        <f>MAX(F3:F33)</f>
        <v>3266</v>
      </c>
    </row>
    <row r="36" spans="5:6" ht="13.5">
      <c r="E36" s="30" t="s">
        <v>67</v>
      </c>
      <c r="F36" s="12">
        <f>MIN(F3:F33)</f>
        <v>1178</v>
      </c>
    </row>
    <row r="37" spans="5:6" ht="13.5">
      <c r="E37" s="30" t="s">
        <v>68</v>
      </c>
      <c r="F37" s="12">
        <f>F35-F36</f>
        <v>2088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5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51</v>
      </c>
      <c r="D3" s="15">
        <v>10</v>
      </c>
      <c r="E3" s="15">
        <v>10</v>
      </c>
      <c r="F3" s="16">
        <v>1342</v>
      </c>
    </row>
    <row r="4" spans="2:6" ht="13.5">
      <c r="B4" s="21" t="s">
        <v>20</v>
      </c>
      <c r="C4" s="23" t="s">
        <v>53</v>
      </c>
      <c r="D4" s="15"/>
      <c r="E4" s="15"/>
      <c r="F4" s="16">
        <v>1531</v>
      </c>
    </row>
    <row r="5" spans="2:6" ht="13.5">
      <c r="B5" s="21" t="s">
        <v>21</v>
      </c>
      <c r="C5" s="23" t="s">
        <v>55</v>
      </c>
      <c r="D5" s="15"/>
      <c r="E5" s="15"/>
      <c r="F5" s="16">
        <v>2129</v>
      </c>
    </row>
    <row r="6" spans="2:6" ht="13.5">
      <c r="B6" s="21" t="s">
        <v>22</v>
      </c>
      <c r="C6" s="23" t="s">
        <v>57</v>
      </c>
      <c r="D6" s="15"/>
      <c r="E6" s="15"/>
      <c r="F6" s="16">
        <v>2255</v>
      </c>
    </row>
    <row r="7" spans="2:6" ht="13.5">
      <c r="B7" s="21" t="s">
        <v>23</v>
      </c>
      <c r="C7" s="23" t="s">
        <v>59</v>
      </c>
      <c r="D7" s="15"/>
      <c r="E7" s="15"/>
      <c r="F7" s="16">
        <v>1756</v>
      </c>
    </row>
    <row r="8" spans="2:6" ht="13.5">
      <c r="B8" s="21" t="s">
        <v>24</v>
      </c>
      <c r="C8" s="23" t="s">
        <v>61</v>
      </c>
      <c r="D8" s="15"/>
      <c r="E8" s="15"/>
      <c r="F8" s="16">
        <v>1196</v>
      </c>
    </row>
    <row r="9" spans="2:6" ht="13.5">
      <c r="B9" s="21" t="s">
        <v>25</v>
      </c>
      <c r="C9" s="26" t="s">
        <v>63</v>
      </c>
      <c r="D9" s="15"/>
      <c r="E9" s="15"/>
      <c r="F9" s="16">
        <v>1083</v>
      </c>
    </row>
    <row r="10" spans="2:6" ht="13.5">
      <c r="B10" s="21" t="s">
        <v>26</v>
      </c>
      <c r="C10" s="23" t="s">
        <v>51</v>
      </c>
      <c r="D10" s="15"/>
      <c r="E10" s="15">
        <v>10</v>
      </c>
      <c r="F10" s="16">
        <v>1138</v>
      </c>
    </row>
    <row r="11" spans="2:6" ht="13.5">
      <c r="B11" s="21" t="s">
        <v>27</v>
      </c>
      <c r="C11" s="23" t="s">
        <v>53</v>
      </c>
      <c r="D11" s="15"/>
      <c r="E11" s="15"/>
      <c r="F11" s="16">
        <v>1267</v>
      </c>
    </row>
    <row r="12" spans="2:6" ht="13.5">
      <c r="B12" s="21" t="s">
        <v>28</v>
      </c>
      <c r="C12" s="23" t="s">
        <v>55</v>
      </c>
      <c r="D12" s="15"/>
      <c r="E12" s="15"/>
      <c r="F12" s="16">
        <v>1259</v>
      </c>
    </row>
    <row r="13" spans="2:6" ht="13.5">
      <c r="B13" s="21" t="s">
        <v>29</v>
      </c>
      <c r="C13" s="23" t="s">
        <v>57</v>
      </c>
      <c r="D13" s="15">
        <v>12</v>
      </c>
      <c r="E13" s="15">
        <v>12</v>
      </c>
      <c r="F13" s="16">
        <v>1118</v>
      </c>
    </row>
    <row r="14" spans="2:6" ht="13.5">
      <c r="B14" s="21" t="s">
        <v>30</v>
      </c>
      <c r="C14" s="23" t="s">
        <v>59</v>
      </c>
      <c r="D14" s="15"/>
      <c r="E14" s="15"/>
      <c r="F14" s="16">
        <v>1061</v>
      </c>
    </row>
    <row r="15" spans="2:6" ht="13.5">
      <c r="B15" s="21" t="s">
        <v>31</v>
      </c>
      <c r="C15" s="23" t="s">
        <v>61</v>
      </c>
      <c r="D15" s="15"/>
      <c r="E15" s="15"/>
      <c r="F15" s="16">
        <v>1158</v>
      </c>
    </row>
    <row r="16" spans="2:6" ht="13.5">
      <c r="B16" s="21" t="s">
        <v>32</v>
      </c>
      <c r="C16" s="26" t="s">
        <v>63</v>
      </c>
      <c r="D16" s="15"/>
      <c r="E16" s="15"/>
      <c r="F16" s="16">
        <v>1501</v>
      </c>
    </row>
    <row r="17" spans="2:6" ht="13.5">
      <c r="B17" s="21" t="s">
        <v>33</v>
      </c>
      <c r="C17" s="23" t="s">
        <v>51</v>
      </c>
      <c r="D17" s="15"/>
      <c r="E17" s="15"/>
      <c r="F17" s="16">
        <v>1260</v>
      </c>
    </row>
    <row r="18" spans="2:6" ht="13.5">
      <c r="B18" s="21" t="s">
        <v>34</v>
      </c>
      <c r="C18" s="23" t="s">
        <v>53</v>
      </c>
      <c r="D18" s="15"/>
      <c r="E18" s="15"/>
      <c r="F18" s="16">
        <v>1349</v>
      </c>
    </row>
    <row r="19" spans="2:6" ht="13.5">
      <c r="B19" s="21" t="s">
        <v>35</v>
      </c>
      <c r="C19" s="23" t="s">
        <v>55</v>
      </c>
      <c r="D19" s="15"/>
      <c r="E19" s="15"/>
      <c r="F19" s="16">
        <v>1310</v>
      </c>
    </row>
    <row r="20" spans="2:6" ht="13.5">
      <c r="B20" s="21" t="s">
        <v>36</v>
      </c>
      <c r="C20" s="23" t="s">
        <v>57</v>
      </c>
      <c r="D20" s="15"/>
      <c r="E20" s="15">
        <v>9</v>
      </c>
      <c r="F20" s="16">
        <v>1698</v>
      </c>
    </row>
    <row r="21" spans="2:6" ht="13.5">
      <c r="B21" s="21" t="s">
        <v>37</v>
      </c>
      <c r="C21" s="23" t="s">
        <v>59</v>
      </c>
      <c r="D21" s="15"/>
      <c r="E21" s="15"/>
      <c r="F21" s="16">
        <v>1582</v>
      </c>
    </row>
    <row r="22" spans="2:6" ht="13.5">
      <c r="B22" s="21" t="s">
        <v>38</v>
      </c>
      <c r="C22" s="23" t="s">
        <v>61</v>
      </c>
      <c r="D22" s="15"/>
      <c r="E22" s="15"/>
      <c r="F22" s="16">
        <v>1355</v>
      </c>
    </row>
    <row r="23" spans="2:6" ht="13.5">
      <c r="B23" s="21" t="s">
        <v>39</v>
      </c>
      <c r="C23" s="26" t="s">
        <v>63</v>
      </c>
      <c r="D23" s="15"/>
      <c r="E23" s="15"/>
      <c r="F23" s="16">
        <v>1230</v>
      </c>
    </row>
    <row r="24" spans="2:6" ht="13.5">
      <c r="B24" s="21" t="s">
        <v>40</v>
      </c>
      <c r="C24" s="23" t="s">
        <v>51</v>
      </c>
      <c r="D24" s="15"/>
      <c r="E24" s="15"/>
      <c r="F24" s="16">
        <v>1149</v>
      </c>
    </row>
    <row r="25" spans="2:6" ht="13.5">
      <c r="B25" s="21" t="s">
        <v>41</v>
      </c>
      <c r="C25" s="23" t="s">
        <v>53</v>
      </c>
      <c r="D25" s="15">
        <v>9</v>
      </c>
      <c r="E25" s="15">
        <v>8</v>
      </c>
      <c r="F25" s="16">
        <v>1114</v>
      </c>
    </row>
    <row r="26" spans="2:6" ht="13.5">
      <c r="B26" s="21" t="s">
        <v>42</v>
      </c>
      <c r="C26" s="23" t="s">
        <v>55</v>
      </c>
      <c r="D26" s="15"/>
      <c r="E26" s="15"/>
      <c r="F26" s="16">
        <v>1090</v>
      </c>
    </row>
    <row r="27" spans="2:6" ht="13.5">
      <c r="B27" s="21" t="s">
        <v>43</v>
      </c>
      <c r="C27" s="23" t="s">
        <v>57</v>
      </c>
      <c r="D27" s="15"/>
      <c r="E27" s="15"/>
      <c r="F27" s="16">
        <v>1037</v>
      </c>
    </row>
    <row r="28" spans="2:6" ht="13.5">
      <c r="B28" s="21" t="s">
        <v>44</v>
      </c>
      <c r="C28" s="23" t="s">
        <v>59</v>
      </c>
      <c r="D28" s="15"/>
      <c r="E28" s="15"/>
      <c r="F28" s="16">
        <v>1055</v>
      </c>
    </row>
    <row r="29" spans="2:6" ht="13.5">
      <c r="B29" s="21" t="s">
        <v>45</v>
      </c>
      <c r="C29" s="23" t="s">
        <v>61</v>
      </c>
      <c r="D29" s="15"/>
      <c r="E29" s="15"/>
      <c r="F29" s="16">
        <v>1147</v>
      </c>
    </row>
    <row r="30" spans="2:6" ht="13.5">
      <c r="B30" s="21" t="s">
        <v>46</v>
      </c>
      <c r="C30" s="26" t="s">
        <v>63</v>
      </c>
      <c r="D30" s="15"/>
      <c r="E30" s="15"/>
      <c r="F30" s="16">
        <v>1028</v>
      </c>
    </row>
    <row r="31" spans="2:6" ht="13.5">
      <c r="B31" s="21" t="s">
        <v>47</v>
      </c>
      <c r="C31" s="23" t="s">
        <v>51</v>
      </c>
      <c r="D31" s="15"/>
      <c r="E31" s="15"/>
      <c r="F31" s="16">
        <v>829</v>
      </c>
    </row>
    <row r="32" spans="2:6" ht="13.5">
      <c r="B32" s="21" t="s">
        <v>48</v>
      </c>
      <c r="C32" s="23" t="s">
        <v>53</v>
      </c>
      <c r="D32" s="15"/>
      <c r="E32" s="15">
        <v>10</v>
      </c>
      <c r="F32" s="16">
        <v>861</v>
      </c>
    </row>
    <row r="33" spans="2:6" ht="13.5">
      <c r="B33" s="22" t="s">
        <v>49</v>
      </c>
      <c r="C33" s="24" t="s">
        <v>55</v>
      </c>
      <c r="D33" s="17">
        <v>10</v>
      </c>
      <c r="E33" s="17">
        <v>13</v>
      </c>
      <c r="F33" s="18">
        <v>1036</v>
      </c>
    </row>
    <row r="35" spans="5:6" ht="13.5">
      <c r="E35" s="29" t="s">
        <v>66</v>
      </c>
      <c r="F35" s="12">
        <f>MAX(F3:F33)</f>
        <v>2255</v>
      </c>
    </row>
    <row r="36" spans="5:6" ht="13.5">
      <c r="E36" s="30" t="s">
        <v>67</v>
      </c>
      <c r="F36" s="12">
        <f>MIN(F3:F33)</f>
        <v>829</v>
      </c>
    </row>
    <row r="37" spans="5:6" ht="13.5">
      <c r="E37" s="30" t="s">
        <v>68</v>
      </c>
      <c r="F37" s="12">
        <f>F35-F36</f>
        <v>1426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6">
      <selection activeCell="G38" sqref="G38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57</v>
      </c>
      <c r="D3" s="15"/>
      <c r="E3" s="15">
        <v>10</v>
      </c>
      <c r="F3" s="16">
        <v>965</v>
      </c>
    </row>
    <row r="4" spans="2:6" ht="13.5">
      <c r="B4" s="21" t="s">
        <v>20</v>
      </c>
      <c r="C4" s="23" t="s">
        <v>59</v>
      </c>
      <c r="D4" s="15"/>
      <c r="E4" s="15"/>
      <c r="F4" s="16">
        <v>903</v>
      </c>
    </row>
    <row r="5" spans="2:6" ht="13.5">
      <c r="B5" s="21" t="s">
        <v>21</v>
      </c>
      <c r="C5" s="23" t="s">
        <v>61</v>
      </c>
      <c r="D5" s="15"/>
      <c r="E5" s="15"/>
      <c r="F5" s="16">
        <v>1094</v>
      </c>
    </row>
    <row r="6" spans="2:6" ht="13.5">
      <c r="B6" s="21" t="s">
        <v>22</v>
      </c>
      <c r="C6" s="26" t="s">
        <v>63</v>
      </c>
      <c r="D6" s="15"/>
      <c r="E6" s="15"/>
      <c r="F6" s="16">
        <v>977</v>
      </c>
    </row>
    <row r="7" spans="2:6" ht="13.5">
      <c r="B7" s="21" t="s">
        <v>23</v>
      </c>
      <c r="C7" s="23" t="s">
        <v>51</v>
      </c>
      <c r="D7" s="15"/>
      <c r="E7" s="15"/>
      <c r="F7" s="16">
        <v>812</v>
      </c>
    </row>
    <row r="8" spans="2:6" ht="13.5">
      <c r="B8" s="21" t="s">
        <v>24</v>
      </c>
      <c r="C8" s="23" t="s">
        <v>53</v>
      </c>
      <c r="D8" s="15"/>
      <c r="E8" s="15"/>
      <c r="F8" s="16">
        <v>824</v>
      </c>
    </row>
    <row r="9" spans="2:6" ht="13.5">
      <c r="B9" s="21" t="s">
        <v>25</v>
      </c>
      <c r="C9" s="23" t="s">
        <v>55</v>
      </c>
      <c r="D9" s="15"/>
      <c r="E9" s="15"/>
      <c r="F9" s="16">
        <v>824</v>
      </c>
    </row>
    <row r="10" spans="2:6" ht="13.5">
      <c r="B10" s="21" t="s">
        <v>26</v>
      </c>
      <c r="C10" s="23" t="s">
        <v>57</v>
      </c>
      <c r="D10" s="15">
        <v>10</v>
      </c>
      <c r="E10" s="15">
        <v>12</v>
      </c>
      <c r="F10" s="16">
        <v>892</v>
      </c>
    </row>
    <row r="11" spans="2:6" ht="13.5">
      <c r="B11" s="21" t="s">
        <v>27</v>
      </c>
      <c r="C11" s="23" t="s">
        <v>59</v>
      </c>
      <c r="D11" s="15"/>
      <c r="E11" s="15"/>
      <c r="F11" s="16">
        <v>1320</v>
      </c>
    </row>
    <row r="12" spans="2:6" ht="13.5">
      <c r="B12" s="21" t="s">
        <v>28</v>
      </c>
      <c r="C12" s="23" t="s">
        <v>61</v>
      </c>
      <c r="D12" s="15"/>
      <c r="E12" s="15"/>
      <c r="F12" s="16">
        <v>1136</v>
      </c>
    </row>
    <row r="13" spans="2:6" ht="13.5">
      <c r="B13" s="21" t="s">
        <v>29</v>
      </c>
      <c r="C13" s="26" t="s">
        <v>63</v>
      </c>
      <c r="D13" s="15"/>
      <c r="E13" s="15"/>
      <c r="F13" s="16">
        <v>1024</v>
      </c>
    </row>
    <row r="14" spans="2:6" ht="13.5">
      <c r="B14" s="21" t="s">
        <v>30</v>
      </c>
      <c r="C14" s="23" t="s">
        <v>51</v>
      </c>
      <c r="D14" s="15"/>
      <c r="E14" s="15">
        <v>10</v>
      </c>
      <c r="F14" s="16">
        <v>833</v>
      </c>
    </row>
    <row r="15" spans="2:6" ht="13.5">
      <c r="B15" s="21" t="s">
        <v>31</v>
      </c>
      <c r="C15" s="23" t="s">
        <v>53</v>
      </c>
      <c r="D15" s="15"/>
      <c r="E15" s="15"/>
      <c r="F15" s="16">
        <v>909</v>
      </c>
    </row>
    <row r="16" spans="2:6" ht="13.5">
      <c r="B16" s="21" t="s">
        <v>32</v>
      </c>
      <c r="C16" s="23" t="s">
        <v>55</v>
      </c>
      <c r="D16" s="15"/>
      <c r="E16" s="15"/>
      <c r="F16" s="16">
        <v>1034</v>
      </c>
    </row>
    <row r="17" spans="2:6" ht="13.5">
      <c r="B17" s="21" t="s">
        <v>33</v>
      </c>
      <c r="C17" s="23" t="s">
        <v>57</v>
      </c>
      <c r="D17" s="15">
        <v>9</v>
      </c>
      <c r="E17" s="15">
        <v>12</v>
      </c>
      <c r="F17" s="16">
        <v>903</v>
      </c>
    </row>
    <row r="18" spans="2:6" ht="13.5">
      <c r="B18" s="21" t="s">
        <v>34</v>
      </c>
      <c r="C18" s="23" t="s">
        <v>59</v>
      </c>
      <c r="D18" s="15"/>
      <c r="E18" s="15"/>
      <c r="F18" s="16">
        <v>963</v>
      </c>
    </row>
    <row r="19" spans="2:6" ht="13.5">
      <c r="B19" s="21" t="s">
        <v>35</v>
      </c>
      <c r="C19" s="23" t="s">
        <v>61</v>
      </c>
      <c r="D19" s="15"/>
      <c r="E19" s="15"/>
      <c r="F19" s="16">
        <v>1097</v>
      </c>
    </row>
    <row r="20" spans="2:6" ht="13.5">
      <c r="B20" s="21" t="s">
        <v>36</v>
      </c>
      <c r="C20" s="26" t="s">
        <v>63</v>
      </c>
      <c r="D20" s="15"/>
      <c r="E20" s="15"/>
      <c r="F20" s="16">
        <v>945</v>
      </c>
    </row>
    <row r="21" spans="2:6" ht="13.5">
      <c r="B21" s="21" t="s">
        <v>37</v>
      </c>
      <c r="C21" s="23" t="s">
        <v>51</v>
      </c>
      <c r="D21" s="15"/>
      <c r="E21" s="15">
        <v>10</v>
      </c>
      <c r="F21" s="16">
        <v>789</v>
      </c>
    </row>
    <row r="22" spans="2:6" ht="13.5">
      <c r="B22" s="21" t="s">
        <v>38</v>
      </c>
      <c r="C22" s="23" t="s">
        <v>53</v>
      </c>
      <c r="D22" s="15"/>
      <c r="E22" s="15"/>
      <c r="F22" s="16">
        <v>824</v>
      </c>
    </row>
    <row r="23" spans="2:6" ht="13.5">
      <c r="B23" s="21" t="s">
        <v>39</v>
      </c>
      <c r="C23" s="23" t="s">
        <v>55</v>
      </c>
      <c r="D23" s="15"/>
      <c r="E23" s="15"/>
      <c r="F23" s="16">
        <v>840</v>
      </c>
    </row>
    <row r="24" spans="2:6" ht="13.5">
      <c r="B24" s="21" t="s">
        <v>40</v>
      </c>
      <c r="C24" s="23" t="s">
        <v>57</v>
      </c>
      <c r="D24" s="15">
        <v>14</v>
      </c>
      <c r="E24" s="15">
        <v>18</v>
      </c>
      <c r="F24" s="16">
        <v>799</v>
      </c>
    </row>
    <row r="25" spans="2:6" ht="13.5">
      <c r="B25" s="21" t="s">
        <v>41</v>
      </c>
      <c r="C25" s="23" t="s">
        <v>59</v>
      </c>
      <c r="D25" s="15"/>
      <c r="E25" s="15"/>
      <c r="F25" s="16">
        <v>1804</v>
      </c>
    </row>
    <row r="26" spans="2:6" ht="13.5">
      <c r="B26" s="21" t="s">
        <v>42</v>
      </c>
      <c r="C26" s="23" t="s">
        <v>61</v>
      </c>
      <c r="D26" s="15"/>
      <c r="E26" s="15"/>
      <c r="F26" s="16">
        <v>1885</v>
      </c>
    </row>
    <row r="27" spans="2:6" ht="13.5">
      <c r="B27" s="21" t="s">
        <v>43</v>
      </c>
      <c r="C27" s="26" t="s">
        <v>63</v>
      </c>
      <c r="D27" s="15"/>
      <c r="E27" s="15"/>
      <c r="F27" s="16">
        <v>1486</v>
      </c>
    </row>
    <row r="28" spans="2:6" ht="13.5">
      <c r="B28" s="21" t="s">
        <v>44</v>
      </c>
      <c r="C28" s="23" t="s">
        <v>51</v>
      </c>
      <c r="D28" s="15"/>
      <c r="E28" s="15">
        <v>7</v>
      </c>
      <c r="F28" s="16">
        <v>1212</v>
      </c>
    </row>
    <row r="29" spans="2:6" ht="13.5">
      <c r="B29" s="21" t="s">
        <v>45</v>
      </c>
      <c r="C29" s="23" t="s">
        <v>53</v>
      </c>
      <c r="D29" s="15"/>
      <c r="E29" s="15"/>
      <c r="F29" s="16">
        <v>1152</v>
      </c>
    </row>
    <row r="30" spans="2:6" ht="13.5">
      <c r="B30" s="21" t="s">
        <v>46</v>
      </c>
      <c r="C30" s="23" t="s">
        <v>55</v>
      </c>
      <c r="D30" s="15"/>
      <c r="E30" s="15"/>
      <c r="F30" s="16">
        <v>1358</v>
      </c>
    </row>
    <row r="31" spans="2:6" ht="13.5">
      <c r="B31" s="21" t="s">
        <v>47</v>
      </c>
      <c r="C31" s="23" t="s">
        <v>57</v>
      </c>
      <c r="D31" s="15">
        <v>9</v>
      </c>
      <c r="E31" s="15">
        <v>7</v>
      </c>
      <c r="F31" s="16">
        <v>1088</v>
      </c>
    </row>
    <row r="32" spans="2:6" ht="13.5">
      <c r="B32" s="21" t="s">
        <v>48</v>
      </c>
      <c r="C32" s="23" t="s">
        <v>59</v>
      </c>
      <c r="D32" s="15"/>
      <c r="E32" s="15"/>
      <c r="F32" s="16">
        <v>985</v>
      </c>
    </row>
    <row r="33" spans="2:6" ht="13.5">
      <c r="B33" s="22"/>
      <c r="C33" s="24"/>
      <c r="D33" s="17"/>
      <c r="E33" s="17"/>
      <c r="F33" s="18"/>
    </row>
    <row r="35" spans="5:6" ht="13.5">
      <c r="E35" s="29" t="s">
        <v>66</v>
      </c>
      <c r="F35" s="12">
        <f>MAX(F3:F33)</f>
        <v>1885</v>
      </c>
    </row>
    <row r="36" spans="5:6" ht="13.5">
      <c r="E36" s="30" t="s">
        <v>67</v>
      </c>
      <c r="F36" s="12">
        <f>MIN(F3:F33)</f>
        <v>789</v>
      </c>
    </row>
    <row r="37" spans="5:6" ht="13.5">
      <c r="E37" s="30" t="s">
        <v>68</v>
      </c>
      <c r="F37" s="12">
        <f>F35-F36</f>
        <v>1096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workbookViewId="0" topLeftCell="A20">
      <selection activeCell="G40" sqref="G40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7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  <c r="G2" s="32" t="s">
        <v>71</v>
      </c>
    </row>
    <row r="3" spans="2:7" ht="13.5">
      <c r="B3" s="21" t="s">
        <v>19</v>
      </c>
      <c r="C3" s="23" t="s">
        <v>61</v>
      </c>
      <c r="D3" s="15"/>
      <c r="E3" s="15"/>
      <c r="F3" s="16">
        <v>1097</v>
      </c>
      <c r="G3" s="12">
        <f>'６月'!F33-'７月'!F3</f>
        <v>-1097</v>
      </c>
    </row>
    <row r="4" spans="2:7" ht="13.5">
      <c r="B4" s="21" t="s">
        <v>20</v>
      </c>
      <c r="C4" s="26" t="s">
        <v>63</v>
      </c>
      <c r="D4" s="15"/>
      <c r="E4" s="15"/>
      <c r="F4" s="16">
        <v>1089</v>
      </c>
      <c r="G4" s="12">
        <f>F3-F4</f>
        <v>8</v>
      </c>
    </row>
    <row r="5" spans="2:7" ht="13.5">
      <c r="B5" s="21" t="s">
        <v>21</v>
      </c>
      <c r="C5" s="23" t="s">
        <v>51</v>
      </c>
      <c r="D5" s="15"/>
      <c r="E5" s="15">
        <v>7</v>
      </c>
      <c r="F5" s="16">
        <v>875</v>
      </c>
      <c r="G5" s="12">
        <f aca="true" t="shared" si="0" ref="G5:G33">F4-F5</f>
        <v>214</v>
      </c>
    </row>
    <row r="6" spans="2:7" ht="13.5">
      <c r="B6" s="21" t="s">
        <v>22</v>
      </c>
      <c r="C6" s="23" t="s">
        <v>53</v>
      </c>
      <c r="D6" s="15"/>
      <c r="E6" s="15"/>
      <c r="F6" s="16">
        <v>883</v>
      </c>
      <c r="G6" s="12">
        <f t="shared" si="0"/>
        <v>-8</v>
      </c>
    </row>
    <row r="7" spans="2:7" ht="13.5">
      <c r="B7" s="21" t="s">
        <v>23</v>
      </c>
      <c r="C7" s="23" t="s">
        <v>55</v>
      </c>
      <c r="D7" s="15"/>
      <c r="E7" s="15"/>
      <c r="F7" s="16">
        <v>911</v>
      </c>
      <c r="G7" s="12">
        <f t="shared" si="0"/>
        <v>-28</v>
      </c>
    </row>
    <row r="8" spans="2:7" ht="13.5">
      <c r="B8" s="21" t="s">
        <v>24</v>
      </c>
      <c r="C8" s="23" t="s">
        <v>57</v>
      </c>
      <c r="D8" s="15">
        <v>8</v>
      </c>
      <c r="E8" s="15">
        <v>7</v>
      </c>
      <c r="F8" s="16">
        <v>965</v>
      </c>
      <c r="G8" s="12">
        <f t="shared" si="0"/>
        <v>-54</v>
      </c>
    </row>
    <row r="9" spans="2:7" ht="13.5">
      <c r="B9" s="21" t="s">
        <v>25</v>
      </c>
      <c r="C9" s="23" t="s">
        <v>59</v>
      </c>
      <c r="D9" s="15"/>
      <c r="E9" s="15"/>
      <c r="F9" s="16">
        <v>921</v>
      </c>
      <c r="G9" s="12">
        <f t="shared" si="0"/>
        <v>44</v>
      </c>
    </row>
    <row r="10" spans="2:7" ht="13.5">
      <c r="B10" s="21" t="s">
        <v>26</v>
      </c>
      <c r="C10" s="23" t="s">
        <v>61</v>
      </c>
      <c r="D10" s="15"/>
      <c r="E10" s="15"/>
      <c r="F10" s="16">
        <v>1885</v>
      </c>
      <c r="G10" s="12">
        <f t="shared" si="0"/>
        <v>-964</v>
      </c>
    </row>
    <row r="11" spans="2:7" ht="13.5">
      <c r="B11" s="21" t="s">
        <v>27</v>
      </c>
      <c r="C11" s="26" t="s">
        <v>63</v>
      </c>
      <c r="D11" s="15"/>
      <c r="E11" s="15"/>
      <c r="F11" s="16">
        <v>1272</v>
      </c>
      <c r="G11" s="12">
        <f t="shared" si="0"/>
        <v>613</v>
      </c>
    </row>
    <row r="12" spans="2:7" ht="13.5">
      <c r="B12" s="21" t="s">
        <v>28</v>
      </c>
      <c r="C12" s="23" t="s">
        <v>51</v>
      </c>
      <c r="D12" s="15"/>
      <c r="E12" s="15">
        <v>7</v>
      </c>
      <c r="F12" s="16">
        <v>1007</v>
      </c>
      <c r="G12" s="12">
        <f t="shared" si="0"/>
        <v>265</v>
      </c>
    </row>
    <row r="13" spans="2:7" ht="13.5">
      <c r="B13" s="21" t="s">
        <v>29</v>
      </c>
      <c r="C13" s="23" t="s">
        <v>53</v>
      </c>
      <c r="D13" s="15"/>
      <c r="E13" s="15"/>
      <c r="F13" s="16">
        <v>1007</v>
      </c>
      <c r="G13" s="12">
        <f t="shared" si="0"/>
        <v>0</v>
      </c>
    </row>
    <row r="14" spans="2:7" ht="13.5">
      <c r="B14" s="21" t="s">
        <v>30</v>
      </c>
      <c r="C14" s="23" t="s">
        <v>55</v>
      </c>
      <c r="D14" s="15"/>
      <c r="E14" s="15"/>
      <c r="F14" s="16">
        <v>915</v>
      </c>
      <c r="G14" s="12">
        <f t="shared" si="0"/>
        <v>92</v>
      </c>
    </row>
    <row r="15" spans="2:7" ht="13.5">
      <c r="B15" s="21" t="s">
        <v>31</v>
      </c>
      <c r="C15" s="23" t="s">
        <v>57</v>
      </c>
      <c r="D15" s="15">
        <v>8</v>
      </c>
      <c r="E15" s="15">
        <v>10</v>
      </c>
      <c r="F15" s="16">
        <v>992</v>
      </c>
      <c r="G15" s="12">
        <f t="shared" si="0"/>
        <v>-77</v>
      </c>
    </row>
    <row r="16" spans="2:7" ht="13.5">
      <c r="B16" s="21" t="s">
        <v>32</v>
      </c>
      <c r="C16" s="23" t="s">
        <v>59</v>
      </c>
      <c r="D16" s="15"/>
      <c r="E16" s="15"/>
      <c r="F16" s="16">
        <v>1012</v>
      </c>
      <c r="G16" s="12">
        <f t="shared" si="0"/>
        <v>-20</v>
      </c>
    </row>
    <row r="17" spans="2:7" ht="13.5">
      <c r="B17" s="21" t="s">
        <v>33</v>
      </c>
      <c r="C17" s="23" t="s">
        <v>61</v>
      </c>
      <c r="D17" s="15"/>
      <c r="E17" s="15"/>
      <c r="F17" s="16">
        <v>1088</v>
      </c>
      <c r="G17" s="12">
        <f t="shared" si="0"/>
        <v>-76</v>
      </c>
    </row>
    <row r="18" spans="2:7" ht="13.5">
      <c r="B18" s="21" t="s">
        <v>34</v>
      </c>
      <c r="C18" s="26" t="s">
        <v>63</v>
      </c>
      <c r="D18" s="15"/>
      <c r="E18" s="15"/>
      <c r="F18" s="16">
        <v>1036</v>
      </c>
      <c r="G18" s="12">
        <f t="shared" si="0"/>
        <v>52</v>
      </c>
    </row>
    <row r="19" spans="2:7" ht="13.5">
      <c r="B19" s="21" t="s">
        <v>35</v>
      </c>
      <c r="C19" s="23" t="s">
        <v>51</v>
      </c>
      <c r="D19" s="15"/>
      <c r="E19" s="15"/>
      <c r="F19" s="16">
        <v>918</v>
      </c>
      <c r="G19" s="12">
        <f t="shared" si="0"/>
        <v>118</v>
      </c>
    </row>
    <row r="20" spans="2:7" ht="13.5">
      <c r="B20" s="21" t="s">
        <v>36</v>
      </c>
      <c r="C20" s="23" t="s">
        <v>53</v>
      </c>
      <c r="D20" s="15"/>
      <c r="E20" s="15">
        <v>9</v>
      </c>
      <c r="F20" s="16">
        <v>959</v>
      </c>
      <c r="G20" s="12">
        <f t="shared" si="0"/>
        <v>-41</v>
      </c>
    </row>
    <row r="21" spans="2:7" ht="13.5">
      <c r="B21" s="21" t="s">
        <v>37</v>
      </c>
      <c r="C21" s="23" t="s">
        <v>55</v>
      </c>
      <c r="D21" s="15"/>
      <c r="E21" s="15"/>
      <c r="F21" s="16">
        <v>864</v>
      </c>
      <c r="G21" s="12">
        <f t="shared" si="0"/>
        <v>95</v>
      </c>
    </row>
    <row r="22" spans="2:7" ht="13.5">
      <c r="B22" s="21" t="s">
        <v>38</v>
      </c>
      <c r="C22" s="23" t="s">
        <v>57</v>
      </c>
      <c r="D22" s="15">
        <v>15</v>
      </c>
      <c r="E22" s="15">
        <v>9</v>
      </c>
      <c r="F22" s="16">
        <v>1312</v>
      </c>
      <c r="G22" s="12">
        <f t="shared" si="0"/>
        <v>-448</v>
      </c>
    </row>
    <row r="23" spans="2:7" ht="13.5">
      <c r="B23" s="21" t="s">
        <v>39</v>
      </c>
      <c r="C23" s="23" t="s">
        <v>59</v>
      </c>
      <c r="D23" s="15"/>
      <c r="E23" s="15"/>
      <c r="F23" s="16">
        <v>2234</v>
      </c>
      <c r="G23" s="12">
        <f t="shared" si="0"/>
        <v>-922</v>
      </c>
    </row>
    <row r="24" spans="2:7" ht="13.5">
      <c r="B24" s="21" t="s">
        <v>40</v>
      </c>
      <c r="C24" s="23" t="s">
        <v>61</v>
      </c>
      <c r="D24" s="15"/>
      <c r="E24" s="15"/>
      <c r="F24" s="16">
        <v>2728</v>
      </c>
      <c r="G24" s="12">
        <f t="shared" si="0"/>
        <v>-494</v>
      </c>
    </row>
    <row r="25" spans="2:7" ht="13.5">
      <c r="B25" s="21" t="s">
        <v>41</v>
      </c>
      <c r="C25" s="26" t="s">
        <v>63</v>
      </c>
      <c r="D25" s="15"/>
      <c r="E25" s="15"/>
      <c r="F25" s="16">
        <v>2299</v>
      </c>
      <c r="G25" s="12">
        <f t="shared" si="0"/>
        <v>429</v>
      </c>
    </row>
    <row r="26" spans="2:7" ht="13.5">
      <c r="B26" s="21" t="s">
        <v>42</v>
      </c>
      <c r="C26" s="23" t="s">
        <v>51</v>
      </c>
      <c r="D26" s="15"/>
      <c r="E26" s="15">
        <v>17</v>
      </c>
      <c r="F26" s="16">
        <v>2067</v>
      </c>
      <c r="G26" s="12">
        <f t="shared" si="0"/>
        <v>232</v>
      </c>
    </row>
    <row r="27" spans="2:7" ht="13.5">
      <c r="B27" s="21" t="s">
        <v>43</v>
      </c>
      <c r="C27" s="23" t="s">
        <v>53</v>
      </c>
      <c r="D27" s="15"/>
      <c r="E27" s="15"/>
      <c r="F27" s="16">
        <v>2513</v>
      </c>
      <c r="G27" s="12">
        <f t="shared" si="0"/>
        <v>-446</v>
      </c>
    </row>
    <row r="28" spans="2:7" ht="13.5">
      <c r="B28" s="21" t="s">
        <v>44</v>
      </c>
      <c r="C28" s="23" t="s">
        <v>55</v>
      </c>
      <c r="D28" s="15"/>
      <c r="E28" s="15"/>
      <c r="F28" s="16">
        <v>2639</v>
      </c>
      <c r="G28" s="12">
        <f t="shared" si="0"/>
        <v>-126</v>
      </c>
    </row>
    <row r="29" spans="2:7" ht="13.5">
      <c r="B29" s="21" t="s">
        <v>45</v>
      </c>
      <c r="C29" s="23" t="s">
        <v>57</v>
      </c>
      <c r="D29" s="15">
        <v>16</v>
      </c>
      <c r="E29" s="15">
        <v>11</v>
      </c>
      <c r="F29" s="16">
        <v>2803</v>
      </c>
      <c r="G29" s="12">
        <f t="shared" si="0"/>
        <v>-164</v>
      </c>
    </row>
    <row r="30" spans="2:7" ht="13.5">
      <c r="B30" s="21" t="s">
        <v>46</v>
      </c>
      <c r="C30" s="23" t="s">
        <v>59</v>
      </c>
      <c r="D30" s="15"/>
      <c r="E30" s="15"/>
      <c r="F30" s="16">
        <v>3139</v>
      </c>
      <c r="G30" s="12">
        <f t="shared" si="0"/>
        <v>-336</v>
      </c>
    </row>
    <row r="31" spans="2:7" ht="13.5">
      <c r="B31" s="21" t="s">
        <v>47</v>
      </c>
      <c r="C31" s="23" t="s">
        <v>61</v>
      </c>
      <c r="D31" s="15"/>
      <c r="E31" s="15"/>
      <c r="F31" s="16">
        <v>3189</v>
      </c>
      <c r="G31" s="12">
        <f t="shared" si="0"/>
        <v>-50</v>
      </c>
    </row>
    <row r="32" spans="2:7" ht="13.5">
      <c r="B32" s="21" t="s">
        <v>48</v>
      </c>
      <c r="C32" s="26" t="s">
        <v>63</v>
      </c>
      <c r="D32" s="15"/>
      <c r="E32" s="15"/>
      <c r="F32" s="16">
        <v>3050</v>
      </c>
      <c r="G32" s="12">
        <f t="shared" si="0"/>
        <v>139</v>
      </c>
    </row>
    <row r="33" spans="2:7" ht="13.5">
      <c r="B33" s="22" t="s">
        <v>49</v>
      </c>
      <c r="C33" s="24" t="s">
        <v>51</v>
      </c>
      <c r="D33" s="17"/>
      <c r="E33" s="17">
        <v>15</v>
      </c>
      <c r="F33" s="18">
        <v>2890</v>
      </c>
      <c r="G33" s="12">
        <f t="shared" si="0"/>
        <v>160</v>
      </c>
    </row>
    <row r="35" spans="5:7" ht="13.5">
      <c r="E35" s="29" t="s">
        <v>66</v>
      </c>
      <c r="F35" s="12">
        <f>MAX(F3:F33)</f>
        <v>3189</v>
      </c>
      <c r="G35" s="12">
        <f>MAX(G3:G33)</f>
        <v>613</v>
      </c>
    </row>
    <row r="36" spans="5:7" ht="13.5">
      <c r="E36" s="30" t="s">
        <v>67</v>
      </c>
      <c r="F36" s="12">
        <f>MIN(F3:F33)</f>
        <v>864</v>
      </c>
      <c r="G36" s="12">
        <f>MIN(G3:G33)</f>
        <v>-1097</v>
      </c>
    </row>
    <row r="37" spans="5:6" ht="13.5">
      <c r="E37" s="30" t="s">
        <v>68</v>
      </c>
      <c r="F37" s="12">
        <f>F35-F36</f>
        <v>2325</v>
      </c>
    </row>
    <row r="38" spans="5:7" ht="13.5">
      <c r="E38" s="33" t="s">
        <v>72</v>
      </c>
      <c r="F38" s="12">
        <f>AVERAGE(F3:F33)</f>
        <v>1630.9354838709678</v>
      </c>
      <c r="G38" s="12">
        <f>AVERAGE(G3:G33)</f>
        <v>-93.2258064516129</v>
      </c>
    </row>
    <row r="39" spans="5:6" ht="13.5">
      <c r="E39" s="29" t="s">
        <v>69</v>
      </c>
      <c r="F39" s="12">
        <f>SQRT(F37)</f>
        <v>48.218253804964775</v>
      </c>
    </row>
    <row r="40" spans="5:6" ht="13.5">
      <c r="E40" s="31" t="s">
        <v>70</v>
      </c>
      <c r="F40" s="12">
        <f>F39/10</f>
        <v>4.8218253804964775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4"/>
  <sheetViews>
    <sheetView zoomScale="75" zoomScaleNormal="75" workbookViewId="0" topLeftCell="A1">
      <selection activeCell="H2" sqref="H2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10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  <c r="G2" s="32" t="s">
        <v>71</v>
      </c>
      <c r="H2" s="39" t="s">
        <v>75</v>
      </c>
      <c r="I2" s="38" t="s">
        <v>79</v>
      </c>
      <c r="J2" s="35" t="s">
        <v>76</v>
      </c>
    </row>
    <row r="3" spans="2:10" ht="13.5">
      <c r="B3" s="21" t="s">
        <v>19</v>
      </c>
      <c r="C3" s="23" t="s">
        <v>53</v>
      </c>
      <c r="D3" s="15"/>
      <c r="E3" s="15">
        <v>26</v>
      </c>
      <c r="F3" s="16">
        <v>3160</v>
      </c>
      <c r="G3" s="12">
        <f>'７月'!F33-'８月'!F3</f>
        <v>-270</v>
      </c>
      <c r="H3" s="12">
        <f>F3-3600</f>
        <v>-440</v>
      </c>
      <c r="I3" s="12">
        <f>F3-4050</f>
        <v>-890</v>
      </c>
      <c r="J3" s="12">
        <f>F3-4500</f>
        <v>-1340</v>
      </c>
    </row>
    <row r="4" spans="2:10" ht="13.5">
      <c r="B4" s="21" t="s">
        <v>20</v>
      </c>
      <c r="C4" s="23" t="s">
        <v>55</v>
      </c>
      <c r="D4" s="15"/>
      <c r="E4" s="15"/>
      <c r="F4" s="16">
        <v>3612</v>
      </c>
      <c r="G4" s="12">
        <f>F3-F4</f>
        <v>-452</v>
      </c>
      <c r="H4" s="12">
        <f aca="true" t="shared" si="0" ref="H4:H33">F4-3600</f>
        <v>12</v>
      </c>
      <c r="I4" s="12">
        <f aca="true" t="shared" si="1" ref="I4:I33">F4-4050</f>
        <v>-438</v>
      </c>
      <c r="J4" s="12">
        <f aca="true" t="shared" si="2" ref="J4:J33">F4-4500</f>
        <v>-888</v>
      </c>
    </row>
    <row r="5" spans="2:10" ht="13.5">
      <c r="B5" s="21" t="s">
        <v>21</v>
      </c>
      <c r="C5" s="23" t="s">
        <v>57</v>
      </c>
      <c r="D5" s="15"/>
      <c r="E5" s="15"/>
      <c r="F5" s="16">
        <v>3394</v>
      </c>
      <c r="G5" s="12">
        <f aca="true" t="shared" si="3" ref="G5:G32">F4-F5</f>
        <v>218</v>
      </c>
      <c r="H5" s="12">
        <f t="shared" si="0"/>
        <v>-206</v>
      </c>
      <c r="I5" s="12">
        <f t="shared" si="1"/>
        <v>-656</v>
      </c>
      <c r="J5" s="12">
        <f t="shared" si="2"/>
        <v>-1106</v>
      </c>
    </row>
    <row r="6" spans="2:10" ht="13.5">
      <c r="B6" s="21" t="s">
        <v>22</v>
      </c>
      <c r="C6" s="23" t="s">
        <v>59</v>
      </c>
      <c r="D6" s="15"/>
      <c r="E6" s="15"/>
      <c r="F6" s="16">
        <v>3405</v>
      </c>
      <c r="G6" s="12">
        <f t="shared" si="3"/>
        <v>-11</v>
      </c>
      <c r="H6" s="12">
        <f t="shared" si="0"/>
        <v>-195</v>
      </c>
      <c r="I6" s="12">
        <f t="shared" si="1"/>
        <v>-645</v>
      </c>
      <c r="J6" s="12">
        <f t="shared" si="2"/>
        <v>-1095</v>
      </c>
    </row>
    <row r="7" spans="2:10" ht="13.5">
      <c r="B7" s="21" t="s">
        <v>23</v>
      </c>
      <c r="C7" s="23" t="s">
        <v>61</v>
      </c>
      <c r="D7" s="15"/>
      <c r="E7" s="15"/>
      <c r="F7" s="16">
        <v>4043</v>
      </c>
      <c r="G7" s="12">
        <f t="shared" si="3"/>
        <v>-638</v>
      </c>
      <c r="H7" s="12">
        <f t="shared" si="0"/>
        <v>443</v>
      </c>
      <c r="I7" s="12">
        <f t="shared" si="1"/>
        <v>-7</v>
      </c>
      <c r="J7" s="12">
        <f t="shared" si="2"/>
        <v>-457</v>
      </c>
    </row>
    <row r="8" spans="2:10" ht="13.5">
      <c r="B8" s="21" t="s">
        <v>24</v>
      </c>
      <c r="C8" s="26" t="s">
        <v>63</v>
      </c>
      <c r="D8" s="15"/>
      <c r="E8" s="15"/>
      <c r="F8" s="16">
        <v>4111</v>
      </c>
      <c r="G8" s="12">
        <f t="shared" si="3"/>
        <v>-68</v>
      </c>
      <c r="H8" s="12">
        <f t="shared" si="0"/>
        <v>511</v>
      </c>
      <c r="I8" s="12">
        <f t="shared" si="1"/>
        <v>61</v>
      </c>
      <c r="J8" s="12">
        <f t="shared" si="2"/>
        <v>-389</v>
      </c>
    </row>
    <row r="9" spans="2:10" ht="13.5">
      <c r="B9" s="21" t="s">
        <v>25</v>
      </c>
      <c r="C9" s="23" t="s">
        <v>51</v>
      </c>
      <c r="D9" s="15"/>
      <c r="E9" s="15">
        <v>30</v>
      </c>
      <c r="F9" s="16">
        <v>4279</v>
      </c>
      <c r="G9" s="12">
        <f t="shared" si="3"/>
        <v>-168</v>
      </c>
      <c r="H9" s="12">
        <f t="shared" si="0"/>
        <v>679</v>
      </c>
      <c r="I9" s="12">
        <f t="shared" si="1"/>
        <v>229</v>
      </c>
      <c r="J9" s="12">
        <f t="shared" si="2"/>
        <v>-221</v>
      </c>
    </row>
    <row r="10" spans="2:10" ht="13.5">
      <c r="B10" s="21" t="s">
        <v>26</v>
      </c>
      <c r="C10" s="23" t="s">
        <v>53</v>
      </c>
      <c r="D10" s="15"/>
      <c r="E10" s="15"/>
      <c r="F10" s="16">
        <v>3994</v>
      </c>
      <c r="G10" s="12">
        <f t="shared" si="3"/>
        <v>285</v>
      </c>
      <c r="H10" s="12">
        <f t="shared" si="0"/>
        <v>394</v>
      </c>
      <c r="I10" s="12">
        <f t="shared" si="1"/>
        <v>-56</v>
      </c>
      <c r="J10" s="12">
        <f t="shared" si="2"/>
        <v>-506</v>
      </c>
    </row>
    <row r="11" spans="2:10" ht="13.5">
      <c r="B11" s="21" t="s">
        <v>27</v>
      </c>
      <c r="C11" s="23" t="s">
        <v>55</v>
      </c>
      <c r="D11" s="15"/>
      <c r="E11" s="15"/>
      <c r="F11" s="16">
        <v>4386</v>
      </c>
      <c r="G11" s="12">
        <f t="shared" si="3"/>
        <v>-392</v>
      </c>
      <c r="H11" s="12">
        <f t="shared" si="0"/>
        <v>786</v>
      </c>
      <c r="I11" s="12">
        <f t="shared" si="1"/>
        <v>336</v>
      </c>
      <c r="J11" s="12">
        <f t="shared" si="2"/>
        <v>-114</v>
      </c>
    </row>
    <row r="12" spans="2:10" ht="13.5">
      <c r="B12" s="21" t="s">
        <v>28</v>
      </c>
      <c r="C12" s="23" t="s">
        <v>57</v>
      </c>
      <c r="D12" s="15">
        <v>20</v>
      </c>
      <c r="E12" s="15">
        <v>21</v>
      </c>
      <c r="F12" s="16">
        <v>4036</v>
      </c>
      <c r="G12" s="12">
        <f t="shared" si="3"/>
        <v>350</v>
      </c>
      <c r="H12" s="12">
        <f t="shared" si="0"/>
        <v>436</v>
      </c>
      <c r="I12" s="12">
        <f t="shared" si="1"/>
        <v>-14</v>
      </c>
      <c r="J12" s="12">
        <f t="shared" si="2"/>
        <v>-464</v>
      </c>
    </row>
    <row r="13" spans="2:10" ht="13.5">
      <c r="B13" s="21" t="s">
        <v>29</v>
      </c>
      <c r="C13" s="23" t="s">
        <v>59</v>
      </c>
      <c r="D13" s="15"/>
      <c r="E13" s="15"/>
      <c r="F13" s="16">
        <v>3901</v>
      </c>
      <c r="G13" s="12">
        <f t="shared" si="3"/>
        <v>135</v>
      </c>
      <c r="H13" s="12">
        <f t="shared" si="0"/>
        <v>301</v>
      </c>
      <c r="I13" s="12">
        <f t="shared" si="1"/>
        <v>-149</v>
      </c>
      <c r="J13" s="12">
        <f t="shared" si="2"/>
        <v>-599</v>
      </c>
    </row>
    <row r="14" spans="2:10" ht="13.5">
      <c r="B14" s="21" t="s">
        <v>30</v>
      </c>
      <c r="C14" s="23" t="s">
        <v>61</v>
      </c>
      <c r="D14" s="15"/>
      <c r="E14" s="15"/>
      <c r="F14" s="16">
        <v>4145</v>
      </c>
      <c r="G14" s="12">
        <f t="shared" si="3"/>
        <v>-244</v>
      </c>
      <c r="H14" s="12">
        <f t="shared" si="0"/>
        <v>545</v>
      </c>
      <c r="I14" s="12">
        <f t="shared" si="1"/>
        <v>95</v>
      </c>
      <c r="J14" s="12">
        <f t="shared" si="2"/>
        <v>-355</v>
      </c>
    </row>
    <row r="15" spans="2:10" ht="13.5">
      <c r="B15" s="21" t="s">
        <v>31</v>
      </c>
      <c r="C15" s="26" t="s">
        <v>63</v>
      </c>
      <c r="D15" s="15"/>
      <c r="E15" s="15"/>
      <c r="F15" s="16">
        <v>4055</v>
      </c>
      <c r="G15" s="12">
        <f t="shared" si="3"/>
        <v>90</v>
      </c>
      <c r="H15" s="12">
        <f t="shared" si="0"/>
        <v>455</v>
      </c>
      <c r="I15" s="12">
        <f t="shared" si="1"/>
        <v>5</v>
      </c>
      <c r="J15" s="12">
        <f t="shared" si="2"/>
        <v>-445</v>
      </c>
    </row>
    <row r="16" spans="2:10" ht="13.5">
      <c r="B16" s="21" t="s">
        <v>32</v>
      </c>
      <c r="C16" s="23" t="s">
        <v>51</v>
      </c>
      <c r="D16" s="15"/>
      <c r="E16" s="15"/>
      <c r="F16" s="16">
        <v>3986</v>
      </c>
      <c r="G16" s="12">
        <f t="shared" si="3"/>
        <v>69</v>
      </c>
      <c r="H16" s="12">
        <f t="shared" si="0"/>
        <v>386</v>
      </c>
      <c r="I16" s="12">
        <f t="shared" si="1"/>
        <v>-64</v>
      </c>
      <c r="J16" s="12">
        <f t="shared" si="2"/>
        <v>-514</v>
      </c>
    </row>
    <row r="17" spans="2:10" ht="13.5">
      <c r="B17" s="21" t="s">
        <v>33</v>
      </c>
      <c r="C17" s="23" t="s">
        <v>53</v>
      </c>
      <c r="D17" s="15"/>
      <c r="E17" s="15">
        <v>26</v>
      </c>
      <c r="F17" s="16">
        <v>3699</v>
      </c>
      <c r="G17" s="12">
        <f t="shared" si="3"/>
        <v>287</v>
      </c>
      <c r="H17" s="12">
        <f t="shared" si="0"/>
        <v>99</v>
      </c>
      <c r="I17" s="12">
        <f t="shared" si="1"/>
        <v>-351</v>
      </c>
      <c r="J17" s="12">
        <f t="shared" si="2"/>
        <v>-801</v>
      </c>
    </row>
    <row r="18" spans="2:10" ht="13.5">
      <c r="B18" s="21" t="s">
        <v>34</v>
      </c>
      <c r="C18" s="23" t="s">
        <v>55</v>
      </c>
      <c r="D18" s="15"/>
      <c r="E18" s="15"/>
      <c r="F18" s="16">
        <v>3242</v>
      </c>
      <c r="G18" s="12">
        <f t="shared" si="3"/>
        <v>457</v>
      </c>
      <c r="H18" s="12">
        <f t="shared" si="0"/>
        <v>-358</v>
      </c>
      <c r="I18" s="12">
        <f t="shared" si="1"/>
        <v>-808</v>
      </c>
      <c r="J18" s="12">
        <f t="shared" si="2"/>
        <v>-1258</v>
      </c>
    </row>
    <row r="19" spans="2:10" ht="13.5">
      <c r="B19" s="21" t="s">
        <v>35</v>
      </c>
      <c r="C19" s="23" t="s">
        <v>57</v>
      </c>
      <c r="D19" s="15">
        <v>19</v>
      </c>
      <c r="E19" s="15">
        <v>25</v>
      </c>
      <c r="F19" s="16">
        <v>3242</v>
      </c>
      <c r="G19" s="12">
        <f t="shared" si="3"/>
        <v>0</v>
      </c>
      <c r="H19" s="12">
        <f t="shared" si="0"/>
        <v>-358</v>
      </c>
      <c r="I19" s="12">
        <f t="shared" si="1"/>
        <v>-808</v>
      </c>
      <c r="J19" s="12">
        <f t="shared" si="2"/>
        <v>-1258</v>
      </c>
    </row>
    <row r="20" spans="2:10" ht="13.5">
      <c r="B20" s="21" t="s">
        <v>36</v>
      </c>
      <c r="C20" s="23" t="s">
        <v>59</v>
      </c>
      <c r="D20" s="15"/>
      <c r="E20" s="15"/>
      <c r="F20" s="16">
        <v>3242</v>
      </c>
      <c r="G20" s="12">
        <f t="shared" si="3"/>
        <v>0</v>
      </c>
      <c r="H20" s="12">
        <f t="shared" si="0"/>
        <v>-358</v>
      </c>
      <c r="I20" s="12">
        <f t="shared" si="1"/>
        <v>-808</v>
      </c>
      <c r="J20" s="12">
        <f t="shared" si="2"/>
        <v>-1258</v>
      </c>
    </row>
    <row r="21" spans="2:10" ht="13.5">
      <c r="B21" s="21" t="s">
        <v>37</v>
      </c>
      <c r="C21" s="23" t="s">
        <v>61</v>
      </c>
      <c r="D21" s="15"/>
      <c r="E21" s="15"/>
      <c r="F21" s="16">
        <v>3717</v>
      </c>
      <c r="G21" s="12">
        <f t="shared" si="3"/>
        <v>-475</v>
      </c>
      <c r="H21" s="12">
        <f t="shared" si="0"/>
        <v>117</v>
      </c>
      <c r="I21" s="12">
        <f t="shared" si="1"/>
        <v>-333</v>
      </c>
      <c r="J21" s="12">
        <f t="shared" si="2"/>
        <v>-783</v>
      </c>
    </row>
    <row r="22" spans="2:10" ht="13.5">
      <c r="B22" s="21" t="s">
        <v>38</v>
      </c>
      <c r="C22" s="26" t="s">
        <v>63</v>
      </c>
      <c r="D22" s="15"/>
      <c r="E22" s="15"/>
      <c r="F22" s="16">
        <v>3357</v>
      </c>
      <c r="G22" s="12">
        <f t="shared" si="3"/>
        <v>360</v>
      </c>
      <c r="H22" s="12">
        <f t="shared" si="0"/>
        <v>-243</v>
      </c>
      <c r="I22" s="12">
        <f t="shared" si="1"/>
        <v>-693</v>
      </c>
      <c r="J22" s="12">
        <f t="shared" si="2"/>
        <v>-1143</v>
      </c>
    </row>
    <row r="23" spans="2:10" ht="13.5">
      <c r="B23" s="21" t="s">
        <v>39</v>
      </c>
      <c r="C23" s="23" t="s">
        <v>51</v>
      </c>
      <c r="D23" s="15"/>
      <c r="E23" s="15">
        <v>24</v>
      </c>
      <c r="F23" s="16">
        <v>3052</v>
      </c>
      <c r="G23" s="12">
        <f t="shared" si="3"/>
        <v>305</v>
      </c>
      <c r="H23" s="12">
        <f t="shared" si="0"/>
        <v>-548</v>
      </c>
      <c r="I23" s="12">
        <f t="shared" si="1"/>
        <v>-998</v>
      </c>
      <c r="J23" s="12">
        <f t="shared" si="2"/>
        <v>-1448</v>
      </c>
    </row>
    <row r="24" spans="2:10" ht="13.5">
      <c r="B24" s="21" t="s">
        <v>40</v>
      </c>
      <c r="C24" s="23" t="s">
        <v>53</v>
      </c>
      <c r="D24" s="15"/>
      <c r="E24" s="15"/>
      <c r="F24" s="16">
        <v>3265</v>
      </c>
      <c r="G24" s="12">
        <f t="shared" si="3"/>
        <v>-213</v>
      </c>
      <c r="H24" s="12">
        <f t="shared" si="0"/>
        <v>-335</v>
      </c>
      <c r="I24" s="12">
        <f t="shared" si="1"/>
        <v>-785</v>
      </c>
      <c r="J24" s="12">
        <f t="shared" si="2"/>
        <v>-1235</v>
      </c>
    </row>
    <row r="25" spans="2:10" ht="13.5">
      <c r="B25" s="21" t="s">
        <v>41</v>
      </c>
      <c r="C25" s="23" t="s">
        <v>55</v>
      </c>
      <c r="D25" s="15"/>
      <c r="E25" s="15"/>
      <c r="F25" s="16">
        <v>3308</v>
      </c>
      <c r="G25" s="12">
        <f t="shared" si="3"/>
        <v>-43</v>
      </c>
      <c r="H25" s="12">
        <f t="shared" si="0"/>
        <v>-292</v>
      </c>
      <c r="I25" s="12">
        <f t="shared" si="1"/>
        <v>-742</v>
      </c>
      <c r="J25" s="12">
        <f t="shared" si="2"/>
        <v>-1192</v>
      </c>
    </row>
    <row r="26" spans="2:10" ht="13.5">
      <c r="B26" s="21" t="s">
        <v>42</v>
      </c>
      <c r="C26" s="23" t="s">
        <v>57</v>
      </c>
      <c r="D26" s="15">
        <v>21</v>
      </c>
      <c r="E26" s="15">
        <v>30</v>
      </c>
      <c r="F26" s="16">
        <v>3296</v>
      </c>
      <c r="G26" s="12">
        <f t="shared" si="3"/>
        <v>12</v>
      </c>
      <c r="H26" s="12">
        <f t="shared" si="0"/>
        <v>-304</v>
      </c>
      <c r="I26" s="12">
        <f t="shared" si="1"/>
        <v>-754</v>
      </c>
      <c r="J26" s="12">
        <f t="shared" si="2"/>
        <v>-1204</v>
      </c>
    </row>
    <row r="27" spans="2:10" ht="13.5">
      <c r="B27" s="21" t="s">
        <v>43</v>
      </c>
      <c r="C27" s="23" t="s">
        <v>59</v>
      </c>
      <c r="D27" s="15"/>
      <c r="E27" s="15"/>
      <c r="F27" s="16">
        <v>3312</v>
      </c>
      <c r="G27" s="12">
        <f t="shared" si="3"/>
        <v>-16</v>
      </c>
      <c r="H27" s="12">
        <f t="shared" si="0"/>
        <v>-288</v>
      </c>
      <c r="I27" s="12">
        <f t="shared" si="1"/>
        <v>-738</v>
      </c>
      <c r="J27" s="12">
        <f t="shared" si="2"/>
        <v>-1188</v>
      </c>
    </row>
    <row r="28" spans="2:10" ht="13.5">
      <c r="B28" s="21" t="s">
        <v>44</v>
      </c>
      <c r="C28" s="23" t="s">
        <v>61</v>
      </c>
      <c r="D28" s="15"/>
      <c r="E28" s="15"/>
      <c r="F28" s="16">
        <v>3458</v>
      </c>
      <c r="G28" s="12">
        <f t="shared" si="3"/>
        <v>-146</v>
      </c>
      <c r="H28" s="12">
        <f t="shared" si="0"/>
        <v>-142</v>
      </c>
      <c r="I28" s="12">
        <f t="shared" si="1"/>
        <v>-592</v>
      </c>
      <c r="J28" s="12">
        <f t="shared" si="2"/>
        <v>-1042</v>
      </c>
    </row>
    <row r="29" spans="2:10" ht="13.5">
      <c r="B29" s="21" t="s">
        <v>45</v>
      </c>
      <c r="C29" s="26" t="s">
        <v>63</v>
      </c>
      <c r="D29" s="15"/>
      <c r="E29" s="15"/>
      <c r="F29" s="16">
        <v>3210</v>
      </c>
      <c r="G29" s="12">
        <f t="shared" si="3"/>
        <v>248</v>
      </c>
      <c r="H29" s="12">
        <f t="shared" si="0"/>
        <v>-390</v>
      </c>
      <c r="I29" s="12">
        <f t="shared" si="1"/>
        <v>-840</v>
      </c>
      <c r="J29" s="12">
        <f t="shared" si="2"/>
        <v>-1290</v>
      </c>
    </row>
    <row r="30" spans="2:10" ht="13.5">
      <c r="B30" s="21" t="s">
        <v>46</v>
      </c>
      <c r="C30" s="23" t="s">
        <v>51</v>
      </c>
      <c r="D30" s="15"/>
      <c r="E30" s="15"/>
      <c r="F30" s="16">
        <v>2490</v>
      </c>
      <c r="G30" s="12">
        <f t="shared" si="3"/>
        <v>720</v>
      </c>
      <c r="H30" s="12">
        <f t="shared" si="0"/>
        <v>-1110</v>
      </c>
      <c r="I30" s="12">
        <f t="shared" si="1"/>
        <v>-1560</v>
      </c>
      <c r="J30" s="12">
        <f t="shared" si="2"/>
        <v>-2010</v>
      </c>
    </row>
    <row r="31" spans="2:10" ht="13.5">
      <c r="B31" s="21" t="s">
        <v>47</v>
      </c>
      <c r="C31" s="23" t="s">
        <v>53</v>
      </c>
      <c r="D31" s="15"/>
      <c r="E31" s="15">
        <v>20</v>
      </c>
      <c r="F31" s="16">
        <v>2174</v>
      </c>
      <c r="G31" s="12">
        <f t="shared" si="3"/>
        <v>316</v>
      </c>
      <c r="H31" s="12">
        <f t="shared" si="0"/>
        <v>-1426</v>
      </c>
      <c r="I31" s="12">
        <f t="shared" si="1"/>
        <v>-1876</v>
      </c>
      <c r="J31" s="12">
        <f t="shared" si="2"/>
        <v>-2326</v>
      </c>
    </row>
    <row r="32" spans="2:10" ht="13.5">
      <c r="B32" s="21" t="s">
        <v>48</v>
      </c>
      <c r="C32" s="23" t="s">
        <v>55</v>
      </c>
      <c r="D32" s="15"/>
      <c r="E32" s="15"/>
      <c r="F32" s="16">
        <v>1924</v>
      </c>
      <c r="G32" s="12">
        <f t="shared" si="3"/>
        <v>250</v>
      </c>
      <c r="H32" s="12">
        <f t="shared" si="0"/>
        <v>-1676</v>
      </c>
      <c r="I32" s="12">
        <f t="shared" si="1"/>
        <v>-2126</v>
      </c>
      <c r="J32" s="12">
        <f t="shared" si="2"/>
        <v>-2576</v>
      </c>
    </row>
    <row r="33" spans="2:10" ht="13.5">
      <c r="B33" s="22" t="s">
        <v>49</v>
      </c>
      <c r="C33" s="27" t="s">
        <v>57</v>
      </c>
      <c r="D33" s="17">
        <v>19</v>
      </c>
      <c r="E33" s="17">
        <v>17</v>
      </c>
      <c r="F33" s="18">
        <v>1856</v>
      </c>
      <c r="G33" s="12">
        <f>F32-F33</f>
        <v>68</v>
      </c>
      <c r="H33" s="12">
        <f t="shared" si="0"/>
        <v>-1744</v>
      </c>
      <c r="I33" s="12">
        <f t="shared" si="1"/>
        <v>-2194</v>
      </c>
      <c r="J33" s="12">
        <f t="shared" si="2"/>
        <v>-2644</v>
      </c>
    </row>
    <row r="35" spans="5:9" ht="13.5">
      <c r="E35" s="29" t="s">
        <v>66</v>
      </c>
      <c r="F35" s="12">
        <f>MAX(F3:F33)</f>
        <v>4386</v>
      </c>
      <c r="G35" s="12">
        <f>MAX(G3:G33)</f>
        <v>720</v>
      </c>
      <c r="H35" s="33" t="s">
        <v>77</v>
      </c>
      <c r="I35" s="33"/>
    </row>
    <row r="36" spans="5:8" ht="13.5">
      <c r="E36" s="30" t="s">
        <v>67</v>
      </c>
      <c r="F36" s="12">
        <f>MIN(F3:F33)</f>
        <v>1856</v>
      </c>
      <c r="G36" s="12">
        <f>MIN(G3:G33)</f>
        <v>-638</v>
      </c>
      <c r="H36" s="12">
        <f>SUM(H7:H17)</f>
        <v>5035</v>
      </c>
    </row>
    <row r="37" spans="5:6" ht="13.5">
      <c r="E37" s="30" t="s">
        <v>68</v>
      </c>
      <c r="F37" s="12">
        <f>F35-F36</f>
        <v>2530</v>
      </c>
    </row>
    <row r="38" spans="5:7" ht="13.5">
      <c r="E38" s="33" t="s">
        <v>72</v>
      </c>
      <c r="F38" s="12">
        <f>AVERAGE(F3:F33)</f>
        <v>3430.6774193548385</v>
      </c>
      <c r="G38" s="12">
        <f>AVERAGE(G3:G33)</f>
        <v>33.354838709677416</v>
      </c>
    </row>
    <row r="39" spans="5:6" ht="13.5">
      <c r="E39" s="29" t="s">
        <v>69</v>
      </c>
      <c r="F39" s="12">
        <f>SQRT(F37)</f>
        <v>50.299105359837164</v>
      </c>
    </row>
    <row r="40" spans="5:6" ht="13.5">
      <c r="E40" s="31" t="s">
        <v>70</v>
      </c>
      <c r="F40" s="12">
        <f>F39/10</f>
        <v>5.029910535983716</v>
      </c>
    </row>
    <row r="42" spans="5:6" ht="13.5">
      <c r="E42" s="34" t="s">
        <v>73</v>
      </c>
      <c r="F42" s="12">
        <v>4500</v>
      </c>
    </row>
    <row r="43" spans="5:7" ht="13.5">
      <c r="E43" s="34" t="s">
        <v>74</v>
      </c>
      <c r="F43" s="12">
        <v>3600</v>
      </c>
      <c r="G43" s="36">
        <f>F43/F42</f>
        <v>0.8</v>
      </c>
    </row>
    <row r="44" spans="5:6" ht="13.5">
      <c r="E44" s="37" t="s">
        <v>78</v>
      </c>
      <c r="F44" s="12">
        <f>F42*0.9</f>
        <v>4050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9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59</v>
      </c>
      <c r="D3" s="15"/>
      <c r="E3" s="15"/>
      <c r="F3" s="16">
        <v>1884</v>
      </c>
    </row>
    <row r="4" spans="2:6" ht="13.5">
      <c r="B4" s="21" t="s">
        <v>20</v>
      </c>
      <c r="C4" s="23" t="s">
        <v>61</v>
      </c>
      <c r="D4" s="15"/>
      <c r="E4" s="15"/>
      <c r="F4" s="16">
        <v>2072</v>
      </c>
    </row>
    <row r="5" spans="2:6" ht="13.5">
      <c r="B5" s="21" t="s">
        <v>21</v>
      </c>
      <c r="C5" s="26" t="s">
        <v>63</v>
      </c>
      <c r="D5" s="15"/>
      <c r="E5" s="15"/>
      <c r="F5" s="16">
        <v>1942</v>
      </c>
    </row>
    <row r="6" spans="2:6" ht="13.5">
      <c r="B6" s="21" t="s">
        <v>22</v>
      </c>
      <c r="C6" s="23" t="s">
        <v>51</v>
      </c>
      <c r="D6" s="15"/>
      <c r="E6" s="15"/>
      <c r="F6" s="16">
        <v>1677</v>
      </c>
    </row>
    <row r="7" spans="2:6" ht="13.5">
      <c r="B7" s="21" t="s">
        <v>23</v>
      </c>
      <c r="C7" s="23" t="s">
        <v>53</v>
      </c>
      <c r="D7" s="15"/>
      <c r="E7" s="15">
        <v>16</v>
      </c>
      <c r="F7" s="16">
        <v>1472</v>
      </c>
    </row>
    <row r="8" spans="2:6" ht="13.5">
      <c r="B8" s="21" t="s">
        <v>24</v>
      </c>
      <c r="C8" s="23" t="s">
        <v>55</v>
      </c>
      <c r="D8" s="15"/>
      <c r="E8" s="15"/>
      <c r="F8" s="16">
        <v>1539</v>
      </c>
    </row>
    <row r="9" spans="2:6" ht="13.5">
      <c r="B9" s="21" t="s">
        <v>25</v>
      </c>
      <c r="C9" s="23" t="s">
        <v>57</v>
      </c>
      <c r="D9" s="15">
        <v>16</v>
      </c>
      <c r="E9" s="15">
        <v>16</v>
      </c>
      <c r="F9" s="16">
        <v>1412</v>
      </c>
    </row>
    <row r="10" spans="2:6" ht="13.5">
      <c r="B10" s="21" t="s">
        <v>26</v>
      </c>
      <c r="C10" s="23" t="s">
        <v>59</v>
      </c>
      <c r="D10" s="15"/>
      <c r="E10" s="15"/>
      <c r="F10" s="16">
        <v>1461</v>
      </c>
    </row>
    <row r="11" spans="2:6" ht="13.5">
      <c r="B11" s="21" t="s">
        <v>27</v>
      </c>
      <c r="C11" s="23" t="s">
        <v>61</v>
      </c>
      <c r="D11" s="15"/>
      <c r="E11" s="15"/>
      <c r="F11" s="16">
        <v>1606</v>
      </c>
    </row>
    <row r="12" spans="2:6" ht="13.5">
      <c r="B12" s="21" t="s">
        <v>28</v>
      </c>
      <c r="C12" s="26" t="s">
        <v>63</v>
      </c>
      <c r="D12" s="15"/>
      <c r="E12" s="15"/>
      <c r="F12" s="16">
        <v>1403</v>
      </c>
    </row>
    <row r="13" spans="2:6" ht="13.5">
      <c r="B13" s="21" t="s">
        <v>29</v>
      </c>
      <c r="C13" s="23" t="s">
        <v>51</v>
      </c>
      <c r="D13" s="15"/>
      <c r="E13" s="15"/>
      <c r="F13" s="16">
        <v>2199</v>
      </c>
    </row>
    <row r="14" spans="2:6" ht="13.5">
      <c r="B14" s="21" t="s">
        <v>30</v>
      </c>
      <c r="C14" s="23" t="s">
        <v>53</v>
      </c>
      <c r="D14" s="15"/>
      <c r="E14" s="15"/>
      <c r="F14" s="16">
        <v>3056</v>
      </c>
    </row>
    <row r="15" spans="2:6" ht="13.5">
      <c r="B15" s="21" t="s">
        <v>31</v>
      </c>
      <c r="C15" s="23" t="s">
        <v>55</v>
      </c>
      <c r="D15" s="15"/>
      <c r="E15" s="15"/>
      <c r="F15" s="16">
        <v>1527</v>
      </c>
    </row>
    <row r="16" spans="2:6" ht="13.5">
      <c r="B16" s="21" t="s">
        <v>32</v>
      </c>
      <c r="C16" s="23" t="s">
        <v>57</v>
      </c>
      <c r="D16" s="15">
        <v>8</v>
      </c>
      <c r="E16" s="15">
        <v>12</v>
      </c>
      <c r="F16" s="16">
        <v>1646</v>
      </c>
    </row>
    <row r="17" spans="2:6" ht="13.5">
      <c r="B17" s="21" t="s">
        <v>33</v>
      </c>
      <c r="C17" s="23" t="s">
        <v>59</v>
      </c>
      <c r="D17" s="15"/>
      <c r="E17" s="15"/>
      <c r="F17" s="16">
        <v>1831</v>
      </c>
    </row>
    <row r="18" spans="2:6" ht="13.5">
      <c r="B18" s="21" t="s">
        <v>34</v>
      </c>
      <c r="C18" s="23" t="s">
        <v>61</v>
      </c>
      <c r="D18" s="15"/>
      <c r="E18" s="15"/>
      <c r="F18" s="16">
        <v>1815</v>
      </c>
    </row>
    <row r="19" spans="2:6" ht="13.5">
      <c r="B19" s="21" t="s">
        <v>35</v>
      </c>
      <c r="C19" s="26" t="s">
        <v>63</v>
      </c>
      <c r="D19" s="15"/>
      <c r="E19" s="15"/>
      <c r="F19" s="16">
        <v>2068</v>
      </c>
    </row>
    <row r="20" spans="2:6" ht="13.5">
      <c r="B20" s="21" t="s">
        <v>36</v>
      </c>
      <c r="C20" s="23" t="s">
        <v>51</v>
      </c>
      <c r="D20" s="15"/>
      <c r="E20" s="15"/>
      <c r="F20" s="16">
        <v>1323</v>
      </c>
    </row>
    <row r="21" spans="2:6" ht="13.5">
      <c r="B21" s="21" t="s">
        <v>37</v>
      </c>
      <c r="C21" s="23" t="s">
        <v>53</v>
      </c>
      <c r="D21" s="15"/>
      <c r="E21" s="15"/>
      <c r="F21" s="16">
        <v>1127</v>
      </c>
    </row>
    <row r="22" spans="2:6" ht="13.5">
      <c r="B22" s="21" t="s">
        <v>38</v>
      </c>
      <c r="C22" s="23" t="s">
        <v>55</v>
      </c>
      <c r="D22" s="15"/>
      <c r="E22" s="15"/>
      <c r="F22" s="16">
        <v>984</v>
      </c>
    </row>
    <row r="23" spans="2:6" ht="13.5">
      <c r="B23" s="21" t="s">
        <v>39</v>
      </c>
      <c r="C23" s="23" t="s">
        <v>57</v>
      </c>
      <c r="D23" s="15">
        <v>9</v>
      </c>
      <c r="E23" s="15">
        <v>13</v>
      </c>
      <c r="F23" s="16">
        <v>928</v>
      </c>
    </row>
    <row r="24" spans="2:6" ht="13.5">
      <c r="B24" s="21" t="s">
        <v>40</v>
      </c>
      <c r="C24" s="23" t="s">
        <v>59</v>
      </c>
      <c r="D24" s="15"/>
      <c r="E24" s="15"/>
      <c r="F24" s="16">
        <v>950</v>
      </c>
    </row>
    <row r="25" spans="2:6" ht="13.5">
      <c r="B25" s="21" t="s">
        <v>41</v>
      </c>
      <c r="C25" s="23" t="s">
        <v>61</v>
      </c>
      <c r="D25" s="15"/>
      <c r="E25" s="15"/>
      <c r="F25" s="16">
        <v>1000</v>
      </c>
    </row>
    <row r="26" spans="2:6" ht="13.5">
      <c r="B26" s="21" t="s">
        <v>42</v>
      </c>
      <c r="C26" s="26" t="s">
        <v>63</v>
      </c>
      <c r="D26" s="15"/>
      <c r="E26" s="15"/>
      <c r="F26" s="16">
        <v>1014</v>
      </c>
    </row>
    <row r="27" spans="2:6" ht="13.5">
      <c r="B27" s="21" t="s">
        <v>43</v>
      </c>
      <c r="C27" s="23" t="s">
        <v>51</v>
      </c>
      <c r="D27" s="15"/>
      <c r="E27" s="15"/>
      <c r="F27" s="16">
        <v>850</v>
      </c>
    </row>
    <row r="28" spans="2:6" ht="13.5">
      <c r="B28" s="21" t="s">
        <v>44</v>
      </c>
      <c r="C28" s="23" t="s">
        <v>53</v>
      </c>
      <c r="D28" s="15"/>
      <c r="E28" s="15">
        <v>6</v>
      </c>
      <c r="F28" s="16">
        <v>800</v>
      </c>
    </row>
    <row r="29" spans="2:6" ht="13.5">
      <c r="B29" s="21" t="s">
        <v>45</v>
      </c>
      <c r="C29" s="23" t="s">
        <v>55</v>
      </c>
      <c r="D29" s="15"/>
      <c r="E29" s="15"/>
      <c r="F29" s="16">
        <v>804</v>
      </c>
    </row>
    <row r="30" spans="2:6" ht="13.5">
      <c r="B30" s="21" t="s">
        <v>46</v>
      </c>
      <c r="C30" s="23" t="s">
        <v>57</v>
      </c>
      <c r="D30" s="15">
        <v>9</v>
      </c>
      <c r="E30" s="15">
        <v>8</v>
      </c>
      <c r="F30" s="16">
        <v>958</v>
      </c>
    </row>
    <row r="31" spans="2:6" ht="13.5">
      <c r="B31" s="21" t="s">
        <v>47</v>
      </c>
      <c r="C31" s="23" t="s">
        <v>59</v>
      </c>
      <c r="D31" s="15"/>
      <c r="E31" s="15"/>
      <c r="F31" s="16">
        <v>789</v>
      </c>
    </row>
    <row r="32" spans="2:6" ht="13.5">
      <c r="B32" s="21" t="s">
        <v>48</v>
      </c>
      <c r="C32" s="23" t="s">
        <v>61</v>
      </c>
      <c r="D32" s="15"/>
      <c r="E32" s="15"/>
      <c r="F32" s="16">
        <v>847</v>
      </c>
    </row>
    <row r="33" spans="2:6" ht="13.5">
      <c r="B33" s="22"/>
      <c r="C33" s="27"/>
      <c r="D33" s="17"/>
      <c r="E33" s="17"/>
      <c r="F33" s="18"/>
    </row>
    <row r="35" spans="5:6" ht="13.5">
      <c r="E35" s="29" t="s">
        <v>66</v>
      </c>
      <c r="F35" s="12">
        <f>MAX(F3:F33)</f>
        <v>3056</v>
      </c>
    </row>
    <row r="36" spans="5:6" ht="13.5">
      <c r="E36" s="30" t="s">
        <v>67</v>
      </c>
      <c r="F36" s="12">
        <f>MIN(F3:F33)</f>
        <v>789</v>
      </c>
    </row>
    <row r="37" spans="5:6" ht="13.5">
      <c r="E37" s="30" t="s">
        <v>68</v>
      </c>
      <c r="F37" s="12">
        <f>F35-F36</f>
        <v>2267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4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6" t="s">
        <v>63</v>
      </c>
      <c r="D3" s="15"/>
      <c r="E3" s="15"/>
      <c r="F3" s="16">
        <v>790</v>
      </c>
    </row>
    <row r="4" spans="2:6" ht="13.5">
      <c r="B4" s="21" t="s">
        <v>20</v>
      </c>
      <c r="C4" s="23" t="s">
        <v>51</v>
      </c>
      <c r="D4" s="15"/>
      <c r="E4" s="15"/>
      <c r="F4" s="16">
        <v>698</v>
      </c>
    </row>
    <row r="5" spans="2:6" ht="13.5">
      <c r="B5" s="21" t="s">
        <v>21</v>
      </c>
      <c r="C5" s="23" t="s">
        <v>53</v>
      </c>
      <c r="D5" s="15"/>
      <c r="E5" s="15">
        <v>7</v>
      </c>
      <c r="F5" s="16">
        <v>960</v>
      </c>
    </row>
    <row r="6" spans="2:6" ht="13.5">
      <c r="B6" s="21" t="s">
        <v>22</v>
      </c>
      <c r="C6" s="23" t="s">
        <v>55</v>
      </c>
      <c r="D6" s="15"/>
      <c r="E6" s="15"/>
      <c r="F6" s="16">
        <v>764</v>
      </c>
    </row>
    <row r="7" spans="2:6" ht="13.5">
      <c r="B7" s="21" t="s">
        <v>23</v>
      </c>
      <c r="C7" s="23" t="s">
        <v>57</v>
      </c>
      <c r="D7" s="15">
        <v>6</v>
      </c>
      <c r="E7" s="15">
        <v>7</v>
      </c>
      <c r="F7" s="16">
        <v>641</v>
      </c>
    </row>
    <row r="8" spans="2:6" ht="13.5">
      <c r="B8" s="21" t="s">
        <v>24</v>
      </c>
      <c r="C8" s="23" t="s">
        <v>59</v>
      </c>
      <c r="D8" s="15"/>
      <c r="E8" s="15"/>
      <c r="F8" s="16">
        <v>725</v>
      </c>
    </row>
    <row r="9" spans="2:6" ht="13.5">
      <c r="B9" s="21" t="s">
        <v>25</v>
      </c>
      <c r="C9" s="23" t="s">
        <v>61</v>
      </c>
      <c r="D9" s="15"/>
      <c r="E9" s="15"/>
      <c r="F9" s="16">
        <v>847</v>
      </c>
    </row>
    <row r="10" spans="2:6" ht="13.5">
      <c r="B10" s="21" t="s">
        <v>26</v>
      </c>
      <c r="C10" s="26" t="s">
        <v>63</v>
      </c>
      <c r="D10" s="15"/>
      <c r="E10" s="15"/>
      <c r="F10" s="16">
        <v>1150</v>
      </c>
    </row>
    <row r="11" spans="2:6" ht="13.5">
      <c r="B11" s="21" t="s">
        <v>27</v>
      </c>
      <c r="C11" s="23" t="s">
        <v>51</v>
      </c>
      <c r="D11" s="15"/>
      <c r="E11" s="15"/>
      <c r="F11" s="16">
        <v>828</v>
      </c>
    </row>
    <row r="12" spans="2:6" ht="13.5">
      <c r="B12" s="21" t="s">
        <v>28</v>
      </c>
      <c r="C12" s="23" t="s">
        <v>53</v>
      </c>
      <c r="D12" s="15"/>
      <c r="E12" s="15"/>
      <c r="F12" s="16">
        <v>724</v>
      </c>
    </row>
    <row r="13" spans="2:6" ht="13.5">
      <c r="B13" s="21" t="s">
        <v>29</v>
      </c>
      <c r="C13" s="23" t="s">
        <v>55</v>
      </c>
      <c r="D13" s="15"/>
      <c r="E13" s="15"/>
      <c r="F13" s="16">
        <v>724</v>
      </c>
    </row>
    <row r="14" spans="2:6" ht="13.5">
      <c r="B14" s="21" t="s">
        <v>30</v>
      </c>
      <c r="C14" s="23" t="s">
        <v>57</v>
      </c>
      <c r="D14" s="15">
        <v>8</v>
      </c>
      <c r="E14" s="15">
        <v>8</v>
      </c>
      <c r="F14" s="16">
        <v>640</v>
      </c>
    </row>
    <row r="15" spans="2:6" ht="13.5">
      <c r="B15" s="21" t="s">
        <v>31</v>
      </c>
      <c r="C15" s="23" t="s">
        <v>59</v>
      </c>
      <c r="D15" s="15"/>
      <c r="E15" s="15"/>
      <c r="F15" s="16">
        <v>689</v>
      </c>
    </row>
    <row r="16" spans="2:6" ht="13.5">
      <c r="B16" s="21" t="s">
        <v>32</v>
      </c>
      <c r="C16" s="23" t="s">
        <v>61</v>
      </c>
      <c r="D16" s="15"/>
      <c r="E16" s="15"/>
      <c r="F16" s="16">
        <v>662</v>
      </c>
    </row>
    <row r="17" spans="2:6" ht="13.5">
      <c r="B17" s="21" t="s">
        <v>33</v>
      </c>
      <c r="C17" s="26" t="s">
        <v>63</v>
      </c>
      <c r="D17" s="15"/>
      <c r="E17" s="15"/>
      <c r="F17" s="16">
        <v>662</v>
      </c>
    </row>
    <row r="18" spans="2:6" ht="13.5">
      <c r="B18" s="21" t="s">
        <v>34</v>
      </c>
      <c r="C18" s="23" t="s">
        <v>51</v>
      </c>
      <c r="D18" s="15"/>
      <c r="E18" s="15"/>
      <c r="F18" s="16">
        <v>685</v>
      </c>
    </row>
    <row r="19" spans="2:6" ht="13.5">
      <c r="B19" s="21" t="s">
        <v>35</v>
      </c>
      <c r="C19" s="23" t="s">
        <v>53</v>
      </c>
      <c r="D19" s="15"/>
      <c r="E19" s="15"/>
      <c r="F19" s="16">
        <v>591</v>
      </c>
    </row>
    <row r="20" spans="2:6" ht="13.5">
      <c r="B20" s="21" t="s">
        <v>36</v>
      </c>
      <c r="C20" s="23" t="s">
        <v>55</v>
      </c>
      <c r="D20" s="15"/>
      <c r="E20" s="15"/>
      <c r="F20" s="16">
        <v>595</v>
      </c>
    </row>
    <row r="21" spans="2:6" ht="13.5">
      <c r="B21" s="21" t="s">
        <v>37</v>
      </c>
      <c r="C21" s="23" t="s">
        <v>57</v>
      </c>
      <c r="D21" s="15">
        <v>8</v>
      </c>
      <c r="E21" s="15">
        <v>9</v>
      </c>
      <c r="F21" s="16">
        <v>768</v>
      </c>
    </row>
    <row r="22" spans="2:6" ht="13.5">
      <c r="B22" s="21" t="s">
        <v>38</v>
      </c>
      <c r="C22" s="23" t="s">
        <v>59</v>
      </c>
      <c r="D22" s="15"/>
      <c r="E22" s="15">
        <v>8</v>
      </c>
      <c r="F22" s="16">
        <v>1274</v>
      </c>
    </row>
    <row r="23" spans="2:6" ht="13.5">
      <c r="B23" s="21" t="s">
        <v>39</v>
      </c>
      <c r="C23" s="23" t="s">
        <v>61</v>
      </c>
      <c r="D23" s="15"/>
      <c r="E23" s="15"/>
      <c r="F23" s="16">
        <v>1082</v>
      </c>
    </row>
    <row r="24" spans="2:6" ht="13.5">
      <c r="B24" s="21" t="s">
        <v>40</v>
      </c>
      <c r="C24" s="26" t="s">
        <v>63</v>
      </c>
      <c r="D24" s="15"/>
      <c r="E24" s="15"/>
      <c r="F24" s="16">
        <v>971</v>
      </c>
    </row>
    <row r="25" spans="2:6" ht="13.5">
      <c r="B25" s="21" t="s">
        <v>41</v>
      </c>
      <c r="C25" s="23" t="s">
        <v>51</v>
      </c>
      <c r="D25" s="15"/>
      <c r="E25" s="15"/>
      <c r="F25" s="16">
        <v>1024</v>
      </c>
    </row>
    <row r="26" spans="2:6" ht="13.5">
      <c r="B26" s="21" t="s">
        <v>42</v>
      </c>
      <c r="C26" s="23" t="s">
        <v>53</v>
      </c>
      <c r="D26" s="15"/>
      <c r="E26" s="15">
        <v>12</v>
      </c>
      <c r="F26" s="16">
        <v>747</v>
      </c>
    </row>
    <row r="27" spans="2:6" ht="13.5">
      <c r="B27" s="21" t="s">
        <v>43</v>
      </c>
      <c r="C27" s="23" t="s">
        <v>55</v>
      </c>
      <c r="D27" s="15"/>
      <c r="E27" s="15"/>
      <c r="F27" s="16">
        <v>730</v>
      </c>
    </row>
    <row r="28" spans="2:6" ht="13.5">
      <c r="B28" s="21" t="s">
        <v>44</v>
      </c>
      <c r="C28" s="23" t="s">
        <v>57</v>
      </c>
      <c r="D28" s="15">
        <v>11</v>
      </c>
      <c r="E28" s="15">
        <v>13</v>
      </c>
      <c r="F28" s="16">
        <v>719</v>
      </c>
    </row>
    <row r="29" spans="2:6" ht="13.5">
      <c r="B29" s="21" t="s">
        <v>45</v>
      </c>
      <c r="C29" s="23" t="s">
        <v>59</v>
      </c>
      <c r="D29" s="15"/>
      <c r="E29" s="15"/>
      <c r="F29" s="16">
        <v>687</v>
      </c>
    </row>
    <row r="30" spans="2:6" ht="13.5">
      <c r="B30" s="21" t="s">
        <v>46</v>
      </c>
      <c r="C30" s="23" t="s">
        <v>61</v>
      </c>
      <c r="D30" s="15"/>
      <c r="E30" s="15"/>
      <c r="F30" s="16">
        <v>828</v>
      </c>
    </row>
    <row r="31" spans="2:6" ht="13.5">
      <c r="B31" s="21" t="s">
        <v>47</v>
      </c>
      <c r="C31" s="26" t="s">
        <v>63</v>
      </c>
      <c r="D31" s="15"/>
      <c r="E31" s="15"/>
      <c r="F31" s="16">
        <v>936</v>
      </c>
    </row>
    <row r="32" spans="2:6" ht="13.5">
      <c r="B32" s="21" t="s">
        <v>48</v>
      </c>
      <c r="C32" s="23" t="s">
        <v>51</v>
      </c>
      <c r="D32" s="15"/>
      <c r="E32" s="15"/>
      <c r="F32" s="16">
        <v>827</v>
      </c>
    </row>
    <row r="33" spans="2:6" ht="13.5">
      <c r="B33" s="22" t="s">
        <v>49</v>
      </c>
      <c r="C33" s="24" t="s">
        <v>53</v>
      </c>
      <c r="D33" s="17"/>
      <c r="E33" s="17">
        <v>11</v>
      </c>
      <c r="F33" s="18">
        <v>727</v>
      </c>
    </row>
    <row r="35" spans="5:6" ht="13.5">
      <c r="E35" s="29" t="s">
        <v>66</v>
      </c>
      <c r="F35" s="12">
        <f>MAX(F3:F33)</f>
        <v>1274</v>
      </c>
    </row>
    <row r="36" spans="5:6" ht="13.5">
      <c r="E36" s="30" t="s">
        <v>67</v>
      </c>
      <c r="F36" s="12">
        <f>MIN(F3:F33)</f>
        <v>591</v>
      </c>
    </row>
    <row r="37" spans="5:6" ht="13.5">
      <c r="E37" s="30" t="s">
        <v>68</v>
      </c>
      <c r="F37" s="12">
        <f>F35-F36</f>
        <v>683</v>
      </c>
    </row>
  </sheetData>
  <printOptions/>
  <pageMargins left="0.35" right="0.2" top="1" bottom="1" header="0.512" footer="0.51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5">
      <selection activeCell="E35" sqref="E35:F37"/>
    </sheetView>
  </sheetViews>
  <sheetFormatPr defaultColWidth="9.00390625" defaultRowHeight="13.5"/>
  <cols>
    <col min="1" max="1" width="2.125" style="12" customWidth="1"/>
    <col min="2" max="2" width="8.00390625" style="19" customWidth="1"/>
    <col min="3" max="3" width="2.875" style="19" customWidth="1"/>
    <col min="4" max="6" width="8.00390625" style="12" customWidth="1"/>
    <col min="7" max="16384" width="9.00390625" style="12" customWidth="1"/>
  </cols>
  <sheetData>
    <row r="2" spans="2:6" ht="13.5">
      <c r="B2" s="20" t="s">
        <v>18</v>
      </c>
      <c r="C2" s="25" t="s">
        <v>50</v>
      </c>
      <c r="D2" s="13" t="s">
        <v>64</v>
      </c>
      <c r="E2" s="13" t="s">
        <v>65</v>
      </c>
      <c r="F2" s="14" t="s">
        <v>15</v>
      </c>
    </row>
    <row r="3" spans="2:6" ht="13.5">
      <c r="B3" s="21" t="s">
        <v>19</v>
      </c>
      <c r="C3" s="23" t="s">
        <v>57</v>
      </c>
      <c r="D3" s="15"/>
      <c r="E3" s="15"/>
      <c r="F3" s="16">
        <v>1017</v>
      </c>
    </row>
    <row r="4" spans="2:6" ht="13.5">
      <c r="B4" s="21" t="s">
        <v>20</v>
      </c>
      <c r="C4" s="23" t="s">
        <v>59</v>
      </c>
      <c r="D4" s="15">
        <v>8</v>
      </c>
      <c r="E4" s="15">
        <v>10</v>
      </c>
      <c r="F4" s="16">
        <v>1421</v>
      </c>
    </row>
    <row r="5" spans="2:6" ht="13.5">
      <c r="B5" s="21" t="s">
        <v>21</v>
      </c>
      <c r="C5" s="23" t="s">
        <v>61</v>
      </c>
      <c r="D5" s="15"/>
      <c r="E5" s="15"/>
      <c r="F5" s="16">
        <v>1335</v>
      </c>
    </row>
    <row r="6" spans="2:6" ht="13.5">
      <c r="B6" s="21" t="s">
        <v>22</v>
      </c>
      <c r="C6" s="26" t="s">
        <v>63</v>
      </c>
      <c r="D6" s="15"/>
      <c r="E6" s="15"/>
      <c r="F6" s="16">
        <v>1199</v>
      </c>
    </row>
    <row r="7" spans="2:6" ht="13.5">
      <c r="B7" s="21" t="s">
        <v>23</v>
      </c>
      <c r="C7" s="23" t="s">
        <v>51</v>
      </c>
      <c r="D7" s="15"/>
      <c r="E7" s="15"/>
      <c r="F7" s="16">
        <v>1078</v>
      </c>
    </row>
    <row r="8" spans="2:6" ht="13.5">
      <c r="B8" s="21" t="s">
        <v>24</v>
      </c>
      <c r="C8" s="23" t="s">
        <v>53</v>
      </c>
      <c r="D8" s="15"/>
      <c r="E8" s="15"/>
      <c r="F8" s="16">
        <v>1022</v>
      </c>
    </row>
    <row r="9" spans="2:6" ht="13.5">
      <c r="B9" s="21" t="s">
        <v>25</v>
      </c>
      <c r="C9" s="23" t="s">
        <v>55</v>
      </c>
      <c r="D9" s="15"/>
      <c r="E9" s="15"/>
      <c r="F9" s="16">
        <v>920</v>
      </c>
    </row>
    <row r="10" spans="2:6" ht="13.5">
      <c r="B10" s="21" t="s">
        <v>26</v>
      </c>
      <c r="C10" s="23" t="s">
        <v>57</v>
      </c>
      <c r="D10" s="15"/>
      <c r="E10" s="15"/>
      <c r="F10" s="16">
        <v>856</v>
      </c>
    </row>
    <row r="11" spans="2:6" ht="13.5">
      <c r="B11" s="21" t="s">
        <v>27</v>
      </c>
      <c r="C11" s="23" t="s">
        <v>59</v>
      </c>
      <c r="D11" s="15">
        <v>7</v>
      </c>
      <c r="E11" s="15">
        <v>11</v>
      </c>
      <c r="F11" s="16">
        <v>814</v>
      </c>
    </row>
    <row r="12" spans="2:6" ht="13.5">
      <c r="B12" s="21" t="s">
        <v>28</v>
      </c>
      <c r="C12" s="23" t="s">
        <v>61</v>
      </c>
      <c r="D12" s="15"/>
      <c r="E12" s="15"/>
      <c r="F12" s="16">
        <v>826</v>
      </c>
    </row>
    <row r="13" spans="2:6" ht="13.5">
      <c r="B13" s="21" t="s">
        <v>29</v>
      </c>
      <c r="C13" s="26" t="s">
        <v>63</v>
      </c>
      <c r="D13" s="15"/>
      <c r="E13" s="15"/>
      <c r="F13" s="16">
        <v>865</v>
      </c>
    </row>
    <row r="14" spans="2:6" ht="13.5">
      <c r="B14" s="21" t="s">
        <v>30</v>
      </c>
      <c r="C14" s="23" t="s">
        <v>51</v>
      </c>
      <c r="D14" s="15"/>
      <c r="E14" s="15"/>
      <c r="F14" s="16">
        <v>694</v>
      </c>
    </row>
    <row r="15" spans="2:6" ht="13.5">
      <c r="B15" s="21" t="s">
        <v>31</v>
      </c>
      <c r="C15" s="23" t="s">
        <v>53</v>
      </c>
      <c r="D15" s="15"/>
      <c r="E15" s="15">
        <v>11</v>
      </c>
      <c r="F15" s="16">
        <v>810</v>
      </c>
    </row>
    <row r="16" spans="2:6" ht="13.5">
      <c r="B16" s="21" t="s">
        <v>32</v>
      </c>
      <c r="C16" s="23" t="s">
        <v>55</v>
      </c>
      <c r="D16" s="15"/>
      <c r="E16" s="15"/>
      <c r="F16" s="16">
        <v>783</v>
      </c>
    </row>
    <row r="17" spans="2:6" ht="13.5">
      <c r="B17" s="21" t="s">
        <v>33</v>
      </c>
      <c r="C17" s="23" t="s">
        <v>57</v>
      </c>
      <c r="D17" s="15"/>
      <c r="E17" s="15"/>
      <c r="F17" s="16">
        <v>800</v>
      </c>
    </row>
    <row r="18" spans="2:6" ht="13.5">
      <c r="B18" s="21" t="s">
        <v>34</v>
      </c>
      <c r="C18" s="23" t="s">
        <v>59</v>
      </c>
      <c r="D18" s="15">
        <v>7</v>
      </c>
      <c r="E18" s="15">
        <v>11</v>
      </c>
      <c r="F18" s="16">
        <v>808</v>
      </c>
    </row>
    <row r="19" spans="2:6" ht="13.5">
      <c r="B19" s="21" t="s">
        <v>35</v>
      </c>
      <c r="C19" s="23" t="s">
        <v>61</v>
      </c>
      <c r="D19" s="15"/>
      <c r="E19" s="15"/>
      <c r="F19" s="16">
        <v>733</v>
      </c>
    </row>
    <row r="20" spans="2:6" ht="13.5">
      <c r="B20" s="21" t="s">
        <v>36</v>
      </c>
      <c r="C20" s="26" t="s">
        <v>63</v>
      </c>
      <c r="D20" s="15"/>
      <c r="E20" s="15"/>
      <c r="F20" s="16">
        <v>814</v>
      </c>
    </row>
    <row r="21" spans="2:6" ht="13.5">
      <c r="B21" s="21" t="s">
        <v>37</v>
      </c>
      <c r="C21" s="23" t="s">
        <v>51</v>
      </c>
      <c r="D21" s="15"/>
      <c r="E21" s="15"/>
      <c r="F21" s="16">
        <v>773</v>
      </c>
    </row>
    <row r="22" spans="2:6" ht="13.5">
      <c r="B22" s="21" t="s">
        <v>38</v>
      </c>
      <c r="C22" s="23" t="s">
        <v>53</v>
      </c>
      <c r="D22" s="15"/>
      <c r="E22" s="15">
        <v>10</v>
      </c>
      <c r="F22" s="16">
        <v>879</v>
      </c>
    </row>
    <row r="23" spans="2:6" ht="13.5">
      <c r="B23" s="21" t="s">
        <v>39</v>
      </c>
      <c r="C23" s="23" t="s">
        <v>55</v>
      </c>
      <c r="D23" s="15"/>
      <c r="E23" s="15"/>
      <c r="F23" s="16">
        <v>1069</v>
      </c>
    </row>
    <row r="24" spans="2:6" ht="13.5">
      <c r="B24" s="21" t="s">
        <v>40</v>
      </c>
      <c r="C24" s="23" t="s">
        <v>57</v>
      </c>
      <c r="D24" s="15"/>
      <c r="E24" s="15"/>
      <c r="F24" s="16">
        <v>838</v>
      </c>
    </row>
    <row r="25" spans="2:6" ht="13.5">
      <c r="B25" s="21" t="s">
        <v>41</v>
      </c>
      <c r="C25" s="23" t="s">
        <v>59</v>
      </c>
      <c r="D25" s="15"/>
      <c r="E25" s="15"/>
      <c r="F25" s="16">
        <v>771</v>
      </c>
    </row>
    <row r="26" spans="2:6" ht="13.5">
      <c r="B26" s="21" t="s">
        <v>42</v>
      </c>
      <c r="C26" s="23" t="s">
        <v>61</v>
      </c>
      <c r="D26" s="15"/>
      <c r="E26" s="15"/>
      <c r="F26" s="16">
        <v>753</v>
      </c>
    </row>
    <row r="27" spans="2:6" ht="13.5">
      <c r="B27" s="21" t="s">
        <v>43</v>
      </c>
      <c r="C27" s="26" t="s">
        <v>63</v>
      </c>
      <c r="D27" s="15"/>
      <c r="E27" s="15"/>
      <c r="F27" s="16">
        <v>781</v>
      </c>
    </row>
    <row r="28" spans="2:6" ht="13.5">
      <c r="B28" s="21" t="s">
        <v>44</v>
      </c>
      <c r="C28" s="23" t="s">
        <v>51</v>
      </c>
      <c r="D28" s="15"/>
      <c r="E28" s="15"/>
      <c r="F28" s="16">
        <v>807</v>
      </c>
    </row>
    <row r="29" spans="2:6" ht="13.5">
      <c r="B29" s="21" t="s">
        <v>45</v>
      </c>
      <c r="C29" s="23" t="s">
        <v>53</v>
      </c>
      <c r="D29" s="15"/>
      <c r="E29" s="15"/>
      <c r="F29" s="16">
        <v>811</v>
      </c>
    </row>
    <row r="30" spans="2:6" ht="13.5">
      <c r="B30" s="21" t="s">
        <v>46</v>
      </c>
      <c r="C30" s="23" t="s">
        <v>55</v>
      </c>
      <c r="D30" s="15"/>
      <c r="E30" s="15"/>
      <c r="F30" s="16">
        <v>793</v>
      </c>
    </row>
    <row r="31" spans="2:6" ht="13.5">
      <c r="B31" s="21" t="s">
        <v>47</v>
      </c>
      <c r="C31" s="23" t="s">
        <v>57</v>
      </c>
      <c r="D31" s="15"/>
      <c r="E31" s="15">
        <v>10</v>
      </c>
      <c r="F31" s="16">
        <v>800</v>
      </c>
    </row>
    <row r="32" spans="2:6" ht="13.5">
      <c r="B32" s="21" t="s">
        <v>48</v>
      </c>
      <c r="C32" s="23" t="s">
        <v>59</v>
      </c>
      <c r="D32" s="15">
        <v>6</v>
      </c>
      <c r="E32" s="15">
        <v>9</v>
      </c>
      <c r="F32" s="16">
        <v>746</v>
      </c>
    </row>
    <row r="33" spans="2:6" ht="13.5">
      <c r="B33" s="22"/>
      <c r="C33" s="24"/>
      <c r="D33" s="17"/>
      <c r="E33" s="17"/>
      <c r="F33" s="18"/>
    </row>
    <row r="35" spans="5:6" ht="13.5">
      <c r="E35" s="29" t="s">
        <v>66</v>
      </c>
      <c r="F35" s="12">
        <f>MAX(F3:F33)</f>
        <v>1421</v>
      </c>
    </row>
    <row r="36" spans="5:6" ht="13.5">
      <c r="E36" s="30" t="s">
        <v>67</v>
      </c>
      <c r="F36" s="12">
        <f>MIN(F3:F33)</f>
        <v>694</v>
      </c>
    </row>
    <row r="37" spans="5:6" ht="13.5">
      <c r="E37" s="30" t="s">
        <v>68</v>
      </c>
      <c r="F37" s="12">
        <f>F35-F36</f>
        <v>727</v>
      </c>
    </row>
  </sheetData>
  <printOptions/>
  <pageMargins left="0.35" right="0.2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真田町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菅平浄化センターの成績</dc:title>
  <dc:subject/>
  <dc:creator>倉橋重松</dc:creator>
  <cp:keywords/>
  <dc:description/>
  <cp:lastModifiedBy>倉橋重松</cp:lastModifiedBy>
  <cp:lastPrinted>2002-01-08T02:18:02Z</cp:lastPrinted>
  <dcterms:created xsi:type="dcterms:W3CDTF">2002-01-03T23:36:25Z</dcterms:created>
  <dcterms:modified xsi:type="dcterms:W3CDTF">2004-04-07T23:17:24Z</dcterms:modified>
  <cp:category/>
  <cp:version/>
  <cp:contentType/>
  <cp:contentStatus/>
</cp:coreProperties>
</file>